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istofori/Downloads/"/>
    </mc:Choice>
  </mc:AlternateContent>
  <xr:revisionPtr revIDLastSave="0" documentId="8_{E3CC5A56-1CF4-8441-BB67-8CAA8FD77DDB}" xr6:coauthVersionLast="47" xr6:coauthVersionMax="47" xr10:uidLastSave="{00000000-0000-0000-0000-000000000000}"/>
  <bookViews>
    <workbookView xWindow="5180" yWindow="1880" windowWidth="32900" windowHeight="16900" xr2:uid="{512008C6-8116-9F4F-813E-058EC3A447AE}"/>
  </bookViews>
  <sheets>
    <sheet name="MA2026072909071732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G88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7" i="1"/>
  <c r="G168" i="1"/>
  <c r="G169" i="1"/>
  <c r="G170" i="1"/>
  <c r="G171" i="1"/>
  <c r="G172" i="1"/>
  <c r="G173" i="1"/>
  <c r="G174" i="1"/>
  <c r="G175" i="1"/>
  <c r="G176" i="1"/>
  <c r="G177" i="1"/>
</calcChain>
</file>

<file path=xl/sharedStrings.xml><?xml version="1.0" encoding="utf-8"?>
<sst xmlns="http://schemas.openxmlformats.org/spreadsheetml/2006/main" count="359" uniqueCount="204">
  <si>
    <t>NUMERO MANDATO</t>
  </si>
  <si>
    <t>DATA PAGAMENTO</t>
  </si>
  <si>
    <t>IMPORTO MANDATO</t>
  </si>
  <si>
    <t>ANAGRAFICA</t>
  </si>
  <si>
    <t>CAUSALE</t>
  </si>
  <si>
    <t>DATA VALUTA ENTE</t>
  </si>
  <si>
    <t>CODICE FISCALE/PARTITA IVA</t>
  </si>
  <si>
    <t>TECNOUFFICIO SRL</t>
  </si>
  <si>
    <t>CIGB7F2EB3B83 CUPJ43C23000570007 Pag.Fatt. 9/FIE TECNOUFFICIO</t>
  </si>
  <si>
    <t>TELEPASS S.P.A</t>
  </si>
  <si>
    <t>Pag.telepass +autostrade marzo</t>
  </si>
  <si>
    <t>AUTOSTRADE PER L' ITALIA</t>
  </si>
  <si>
    <t>OBI</t>
  </si>
  <si>
    <t>Pag. Fatt. OBI fatt. 5981</t>
  </si>
  <si>
    <t>CARTA CREDITO C/DEBITO</t>
  </si>
  <si>
    <t>Pag. Carta credito febbraio</t>
  </si>
  <si>
    <t>BANCO BPM S.P.A</t>
  </si>
  <si>
    <t>Pag. RID telepass febbraio</t>
  </si>
  <si>
    <t>OPEN COMUNICAZIONE SRL</t>
  </si>
  <si>
    <t>CIGB2A09FC3AF CUP:J93C23000950006,J43C23000570007 Pag. Fatt. 7-6/2026 Open comunication</t>
  </si>
  <si>
    <t>CIGB7F2EB3B83 Pag. Fatt. 13/FIE TECNOUFFICIO</t>
  </si>
  <si>
    <t>AETHIA SRL</t>
  </si>
  <si>
    <t>CIGB881E4C48F Pag. Fatt. 74/26 AETHIA</t>
  </si>
  <si>
    <t>ACG AUDITING &amp; CONSULTING GROU</t>
  </si>
  <si>
    <t>CIG8816530EB4 Pag. Fatt. 98/FE ACG</t>
  </si>
  <si>
    <t>STUDIO VERDE SRL</t>
  </si>
  <si>
    <t>CIGB6A7DBDAC2 Pag. Fatt. 5/2026 Studio Verde</t>
  </si>
  <si>
    <t>UNIVERSAT ITALIA SERVICE SRL</t>
  </si>
  <si>
    <t>CIG7570303BA7 Pag. Fatt. 4/26 UNIVERSAT</t>
  </si>
  <si>
    <t>LEASYS S.P.A</t>
  </si>
  <si>
    <t>CIG9662358E0D Pag. fatt. 12006 del 5/3 Leasys</t>
  </si>
  <si>
    <t>GPI S.P.A</t>
  </si>
  <si>
    <t>CIG942875351E Pag. Fatt. 1209 GPI</t>
  </si>
  <si>
    <t>A2A ENERGIA SPA</t>
  </si>
  <si>
    <t>Pag. Fatt. 42293 del 19/02 A2A</t>
  </si>
  <si>
    <t>Canon Italia S.p.A.</t>
  </si>
  <si>
    <t>CIG:9421885178,9421450A7C Pag. Fatt. 7916-5398 Canon</t>
  </si>
  <si>
    <t>AGENZIA FORMATIVA SOCIP SRL</t>
  </si>
  <si>
    <t>CIGB3E70F1288 Pag. Fatt. 209 Socip</t>
  </si>
  <si>
    <t>ERREBIAN S.P.A.</t>
  </si>
  <si>
    <t>CIGB1CA825C00 Pag. Fatt. V2/510131 Errebian</t>
  </si>
  <si>
    <t>ELETTRA OFFICINE GRAFICHE S.R.</t>
  </si>
  <si>
    <t>CIGBA1D4F96B5 Pag. Fatt. 637/20 Electra</t>
  </si>
  <si>
    <t>COSTANTINI ROBERTO</t>
  </si>
  <si>
    <t>Ordine Missione 4-14-17-18-45</t>
  </si>
  <si>
    <t>Pag. Ordine Missioni 54-59-55-53-46</t>
  </si>
  <si>
    <t>CORONGIU MANUELA</t>
  </si>
  <si>
    <t>CUPJ93C23000950006 Pag. Ordine Missioni 54-59-55-53-46</t>
  </si>
  <si>
    <t>Pag. ordine Missioni 62-63-60-64-67-65-68</t>
  </si>
  <si>
    <t>GRIMALDI ROSARIA</t>
  </si>
  <si>
    <t>VITALE GIOVANNI</t>
  </si>
  <si>
    <t>VATRANO SAMUELE</t>
  </si>
  <si>
    <t>PERNA MASSIMO</t>
  </si>
  <si>
    <t>MOCALI ROSSELLA</t>
  </si>
  <si>
    <t>TOMEI ELISABETTA</t>
  </si>
  <si>
    <t>TADDEI STEFANO</t>
  </si>
  <si>
    <t>CUPJ43C23000570007 Pag. Ordine Missioni 22-36-57-66</t>
  </si>
  <si>
    <t>SACCO MICHELE</t>
  </si>
  <si>
    <t>Pag. Rimborso corso inglese Corongiu</t>
  </si>
  <si>
    <t>FONDAZIONE PIN - POLO DI PRATO</t>
  </si>
  <si>
    <t>CIGB976F47697 Pag.Fatt.0074 PIN POLO PRATO</t>
  </si>
  <si>
    <t>BUSILLO CATERINA</t>
  </si>
  <si>
    <t>Pag.Ordini Missione n. 75-77-4-85-83-76</t>
  </si>
  <si>
    <t>GOZZINI BERNARDO</t>
  </si>
  <si>
    <t>GUARNIERI FRANCESCA</t>
  </si>
  <si>
    <t>BARTOLINI GIORGIO</t>
  </si>
  <si>
    <t>DORONZO BARTOLOMEO</t>
  </si>
  <si>
    <t>CUPJ43C23000570007 Pag. Ordini Missione n. 70-79-82-84-73-72</t>
  </si>
  <si>
    <t>MARI RICCARDO</t>
  </si>
  <si>
    <t>Pag. Ordini Missione n. 70-79-82-84-73-72</t>
  </si>
  <si>
    <t>CUPJ43C23000580007 Pag. Ordini Missione n. 70-79-82-84-73-72</t>
  </si>
  <si>
    <t>ANTONINI ANDREA</t>
  </si>
  <si>
    <t>CUPJ43C23000540007 PAG.ORDINI MISSIONI 90-87-86-91</t>
  </si>
  <si>
    <t>BETTI GIULIO</t>
  </si>
  <si>
    <t>PAG.ORDINI MISSIONI 90-87-86-91</t>
  </si>
  <si>
    <t>CUPJ43C23000570007 PAG.ORDINI MISSIONI 90-87-86-91</t>
  </si>
  <si>
    <t>FIBBI FRANCESCO</t>
  </si>
  <si>
    <t>DAY RISTOSERVICE S.P.A</t>
  </si>
  <si>
    <t>CIGBA2936285A Pag. Fatt. DAY V0-50198</t>
  </si>
  <si>
    <t>STIPENDI SINDACATO FLG CGL FIR</t>
  </si>
  <si>
    <t>Pag. Stipendi aprile+trattenute sindacali</t>
  </si>
  <si>
    <t>STIPENDI DIPENDENTI VARI</t>
  </si>
  <si>
    <t>STIPENDI AMM.UNICO</t>
  </si>
  <si>
    <t>AGENZIA DELLE ENTRATE</t>
  </si>
  <si>
    <t>Pag. Mod. F24 scad. 16/04/26 IVA SPLIT marzo</t>
  </si>
  <si>
    <t>Pag. Mod. F24 IVA INTRA competenza marzo scad. 16/04</t>
  </si>
  <si>
    <t>Pag. Mod. F24 IVA INTRA scad. 16/04/2026</t>
  </si>
  <si>
    <t>STIPENDI AGENZIA ENTRATE</t>
  </si>
  <si>
    <t>Pag. Mod.F24 su retribuzioni marzo scad.16/04</t>
  </si>
  <si>
    <t>MARSH S.P.A</t>
  </si>
  <si>
    <t>CIGA003B6438F Pag. Marsh carico contabile 5833894</t>
  </si>
  <si>
    <t>CIGA012245A8A Pag. Marsh carico contabile 5833900</t>
  </si>
  <si>
    <t>CIGA0532F03DC Pag. Marsh carico contabile 5937688</t>
  </si>
  <si>
    <t>CIGBA342DA583 Pag. Marsh carico contabile 5909096</t>
  </si>
  <si>
    <t>CIGA012221CD4 Pag. Marsh carico contabile 5833897</t>
  </si>
  <si>
    <t>Pag. Carta credito marzo scad. 15/04</t>
  </si>
  <si>
    <t>PRESTITALIA</t>
  </si>
  <si>
    <t>Pag. Prestitalia  Cessione V Costantini aprile</t>
  </si>
  <si>
    <t>BRANDINI CARLO</t>
  </si>
  <si>
    <t>CUPJ43C23000570007 Pag. Ordine Ordine Missione 93-58-38-28-19</t>
  </si>
  <si>
    <t>CAPECCHI VALERIO</t>
  </si>
  <si>
    <t>Pag. Ordine Ordine Missione 93-58-38-28-19</t>
  </si>
  <si>
    <t>CNR- ISMAR</t>
  </si>
  <si>
    <t>Pag. CNR ISMAR -VENEZIA ND 4/2026 saldo</t>
  </si>
  <si>
    <t>CNR - IIT</t>
  </si>
  <si>
    <t>Pag.Saldo Accordo collaborazione tecnica scientifica CNR IIT</t>
  </si>
  <si>
    <t>ELDES S.L.R</t>
  </si>
  <si>
    <t>CIGB542CB2D64 Pag. Fatt. 5/V01 Eldes</t>
  </si>
  <si>
    <t>TIM SPA DIREZIONE E CORDINAMEN</t>
  </si>
  <si>
    <t>Pag. Fatt. TIM 7X01756898</t>
  </si>
  <si>
    <t>Pag. Fatt  4220726800027632 TIM</t>
  </si>
  <si>
    <t>CIGA0271242B5 Pag. Fatt. 6820260320003267 TIM</t>
  </si>
  <si>
    <t>TADDEI STEFANO (RIMBORSI SPESE</t>
  </si>
  <si>
    <t>Pag. Rimborso spese sostenute Taddei</t>
  </si>
  <si>
    <t>CIG9662358E0D Pag. Fatt 000202630018744 LEASYS</t>
  </si>
  <si>
    <t>CIGB2A09FC3AF CUPJ43C23000580007 Pag. Fatt. 9/26 Open comunicazione</t>
  </si>
  <si>
    <t>CIG942875351E Pag. Fatt. 2078-2019 GPI</t>
  </si>
  <si>
    <t>Data Pos srl con socio unico</t>
  </si>
  <si>
    <t>CIGBAC2CE69E6 CUPF83C25001110001 Pag. Fatt. 15_26 Data Pos</t>
  </si>
  <si>
    <t>CNR SEDE CENTRALE</t>
  </si>
  <si>
    <t>Pag. Turni marzo CNR assegnati Consorzio LaMMA</t>
  </si>
  <si>
    <t>Pag. oneri RID telepass aprile</t>
  </si>
  <si>
    <t>Pag.Fatt.Telepass+Autostrade aprile</t>
  </si>
  <si>
    <t>Pag. Ordine di Missione Costantini 102-98-94-92-89-37</t>
  </si>
  <si>
    <t>CUPJ43C23000570007 Pag. Ordine di Missione  Brandini 61-52</t>
  </si>
  <si>
    <t>CUPJ43C23000540007 Pag. ordini Missioni 97-100</t>
  </si>
  <si>
    <t>Pag. ordini Missioni 97-100</t>
  </si>
  <si>
    <t>Pag. Turni assegnati CNR aprile</t>
  </si>
  <si>
    <t>GADGET FIRENZE S.R.L.</t>
  </si>
  <si>
    <t>CIGBA56417765 Pag. Fatt. 128 GADGET</t>
  </si>
  <si>
    <t>CIGBA2936285A Pag. Fatt. V062471 DAY Ristoservice</t>
  </si>
  <si>
    <t>CIG:9421542669,9421885178,94213800BB,94223999A0 Pag. Fatture Canon 51678-040402-040395-040</t>
  </si>
  <si>
    <t>Pag. Mod.F24 su retribuzioni aprile scad. 16/05/26</t>
  </si>
  <si>
    <t>Pag. Mod.F24 su retribuzioni aprile F24 scad. 16/05</t>
  </si>
  <si>
    <t>Pag. Mod.F24 IVA SPLIT APRILE F24 scad. 16/05</t>
  </si>
  <si>
    <t>Pag. Mod.F24 Liquidazione IVA I  trimestre 2026</t>
  </si>
  <si>
    <t>Pag. Spese Carta carta di credito aprile</t>
  </si>
  <si>
    <t>Pag. Stipendi Maggio +trattenute sindacali</t>
  </si>
  <si>
    <t>Bizzoschi Ivano</t>
  </si>
  <si>
    <t>CUPJ43C23000560007 Pag. Fatt. 12/95 Bizzoschi</t>
  </si>
  <si>
    <t>Pag. Prestitalia Costantini maggio</t>
  </si>
  <si>
    <t>BENEDETTI RICCARDO</t>
  </si>
  <si>
    <t>Rimborso spese per  didattica Benedetti</t>
  </si>
  <si>
    <t>Pag. rimborso corso formazione Tomei</t>
  </si>
  <si>
    <t>TEI CLAUDIO</t>
  </si>
  <si>
    <t>Pag. Rimborso spese Tei microfono sala meteo</t>
  </si>
  <si>
    <t>CODEVINTEC ITALIANA SRL</t>
  </si>
  <si>
    <t>CIGB8E5A47005 CUPJ43C23000560007 Pag. Fatt. 23-24/26 Codevintec</t>
  </si>
  <si>
    <t>NAMIRIAL SPA</t>
  </si>
  <si>
    <t>CIGB7A874BD8C Pag. Fatt. 283 NAMINAR</t>
  </si>
  <si>
    <t>Pag. Fatt. 44022 A2A ENERGIA</t>
  </si>
  <si>
    <t>MIPS Informatica S.p.A.</t>
  </si>
  <si>
    <t>CIGBB2254AE76 Pag. Fatt. 001739 MIPS</t>
  </si>
  <si>
    <t>GRASSO VALENTINA</t>
  </si>
  <si>
    <t>Pag. Missioni 111-106-104</t>
  </si>
  <si>
    <t>CUPJ43C23000580007 Pag. Fatt. 9/26 Bizzoschi</t>
  </si>
  <si>
    <t>CUPJ43C23000540007 Pag. Fatt. 11/26 Bizzoschi</t>
  </si>
  <si>
    <t>PANIFICIO MENCHETTI PIETRO S.R</t>
  </si>
  <si>
    <t>Pag. Fatt. 644/8 Menchetti</t>
  </si>
  <si>
    <t>CNR -IAS</t>
  </si>
  <si>
    <t>Pag. ND 5/2026 CNR IAS saldo accordo collaborazione IAS Oristano</t>
  </si>
  <si>
    <t>Reintegro cassa economale</t>
  </si>
  <si>
    <t>Pag. Ordine Missione 120-110-107-105 Costantini</t>
  </si>
  <si>
    <t>GARDIN LORENZO</t>
  </si>
  <si>
    <t>Pag. Ordine Missione 615 Gardin</t>
  </si>
  <si>
    <t>FATTORINI MARIA</t>
  </si>
  <si>
    <t>CUPJ43C23000570007 Pag. Ordine Missione 32-26</t>
  </si>
  <si>
    <t>Pag. Ordine Missione 639 Tei</t>
  </si>
  <si>
    <t>Pag. Fatt. Telepass e Autostrade</t>
  </si>
  <si>
    <t>Pag. oneri bancari rid telepass maggio</t>
  </si>
  <si>
    <t>Pag. Ordini Missioni: 121-117-122-119-114-125-124-123</t>
  </si>
  <si>
    <t>CUPJ54I19000830007 Pag. Ordini Missioni: 121-117-122-119-114-125-124-123</t>
  </si>
  <si>
    <t>ZANCHI BERNARDO</t>
  </si>
  <si>
    <t>STEFANO ROMANELLI</t>
  </si>
  <si>
    <t>Pag. Rimborso spese Master</t>
  </si>
  <si>
    <t>Pag. Turni CNR maggio</t>
  </si>
  <si>
    <t>Pagamento Missioni Ordine : 126-112-130-131</t>
  </si>
  <si>
    <t>CUPJ43C23000570007 Pagamento Missioni Ordine : 126-112-130-131</t>
  </si>
  <si>
    <t>CIGBA2936285A Pag. Fatt. 83483 DAY</t>
  </si>
  <si>
    <t>CIG9662358E0D Pag. Fatt. LEASYS 354-9423-4630</t>
  </si>
  <si>
    <t>Rimborso spese Doronzo</t>
  </si>
  <si>
    <t>Pag.spese carte credito maggio scad. 16/06</t>
  </si>
  <si>
    <t>CIGB3E70F1288 Pag. Fatt.455 SOCIP</t>
  </si>
  <si>
    <t>ITD SOLUTIONS S.P.A.</t>
  </si>
  <si>
    <t>CIG843076468A Pag. Fatt. 6867 ITD SOLUTIONS</t>
  </si>
  <si>
    <t>CIG942875351E Pag. Fatt. 3649-2839 GPI</t>
  </si>
  <si>
    <t>Mod. F24 Rit acconto 1040 scad. 16/06</t>
  </si>
  <si>
    <t>Pag. Mod. F24 IVA SPLIT maggio scad. 16/06</t>
  </si>
  <si>
    <t>Pag. Mod. F24 scad. 16/06/26 IVA INTRA</t>
  </si>
  <si>
    <t>Pag. Mod.F24  retribuzioni maggio scad. 16/06</t>
  </si>
  <si>
    <t>CUPJ43C23000540007 Pag. Ordine Missione 142-132-133-139</t>
  </si>
  <si>
    <t>Pag. Ordine Missione 142-132-133-139</t>
  </si>
  <si>
    <t>CIGBAC2CE69E6 CUPF83C25001110001 Pag. Fattura Data Pos. 22_26</t>
  </si>
  <si>
    <t>COMPUTER CARE SRL</t>
  </si>
  <si>
    <t>CIGB8D20D3492 Pag. Fatt. 569/C Computer Care</t>
  </si>
  <si>
    <t>CONSILIA CFO SRL</t>
  </si>
  <si>
    <t>CIGB20C8E49F2 Pag. Fatt. s_216 Consilia</t>
  </si>
  <si>
    <t>Pag. Stipendi giugno+trattenute sindacali</t>
  </si>
  <si>
    <t>Stipendio Torrigiani giugno</t>
  </si>
  <si>
    <t>Pag. Prestitalia Cessione V Costantini giugno</t>
  </si>
  <si>
    <t>MANETTI FRANCESCO</t>
  </si>
  <si>
    <t>Pag. Ordine Missioni 136-99-140</t>
  </si>
  <si>
    <t>CUP:J43B25000010007,J43C23000570007 Pag. Ordine Missioni 136-99-140</t>
  </si>
  <si>
    <t>CIGB976F47697 Pag. Fatt. Fondazione PIN Polo di Prato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</si>
</sst>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0D5E-047A-804F-BCAD-A5D54DB8F2F8}">
  <dimension ref="A1:G177"/>
  <sheetViews>
    <sheetView tabSelected="1" workbookViewId="0">
      <selection activeCell="H30" sqref="H30"/>
    </sheetView>
  </sheetViews>
  <sheetFormatPr baseColWidth="10" defaultRowHeight="16" x14ac:dyDescent="0.2"/>
  <cols>
    <col min="1" max="1" width="10.83203125" style="2"/>
    <col min="2" max="2" width="17.33203125" style="2" bestFit="1" customWidth="1"/>
    <col min="3" max="3" width="18.6640625" bestFit="1" customWidth="1"/>
    <col min="4" max="4" width="33.1640625" bestFit="1" customWidth="1"/>
    <col min="5" max="5" width="87.33203125" bestFit="1" customWidth="1"/>
    <col min="6" max="6" width="17.83203125" style="2" bestFit="1" customWidth="1"/>
    <col min="7" max="7" width="25.6640625" bestFit="1" customWidth="1"/>
  </cols>
  <sheetData>
    <row r="1" spans="1:7" x14ac:dyDescent="0.2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</row>
    <row r="2" spans="1:7" x14ac:dyDescent="0.2">
      <c r="A2" s="2">
        <v>130</v>
      </c>
      <c r="B2" s="3">
        <v>46125</v>
      </c>
      <c r="C2" s="1">
        <v>39300</v>
      </c>
      <c r="D2" t="s">
        <v>7</v>
      </c>
      <c r="E2" t="s">
        <v>8</v>
      </c>
      <c r="F2" s="3">
        <v>46125</v>
      </c>
      <c r="G2" t="str">
        <f>"01544570359"</f>
        <v>01544570359</v>
      </c>
    </row>
    <row r="3" spans="1:7" x14ac:dyDescent="0.2">
      <c r="A3" s="2">
        <v>136</v>
      </c>
      <c r="B3" s="3">
        <v>46126</v>
      </c>
      <c r="C3">
        <v>24.19</v>
      </c>
      <c r="D3" t="s">
        <v>9</v>
      </c>
      <c r="E3" t="s">
        <v>10</v>
      </c>
      <c r="F3" s="3">
        <v>46126</v>
      </c>
      <c r="G3" t="str">
        <f>"09771701001"</f>
        <v>09771701001</v>
      </c>
    </row>
    <row r="4" spans="1:7" x14ac:dyDescent="0.2">
      <c r="A4" s="2">
        <v>137</v>
      </c>
      <c r="B4" s="3">
        <v>46126</v>
      </c>
      <c r="C4">
        <v>96.72</v>
      </c>
      <c r="D4" t="s">
        <v>11</v>
      </c>
      <c r="E4" t="s">
        <v>10</v>
      </c>
      <c r="F4" s="3">
        <v>46126</v>
      </c>
      <c r="G4" t="str">
        <f>"07516911000"</f>
        <v>07516911000</v>
      </c>
    </row>
    <row r="5" spans="1:7" x14ac:dyDescent="0.2">
      <c r="A5" s="2">
        <v>138</v>
      </c>
      <c r="B5" s="3">
        <v>46125</v>
      </c>
      <c r="C5">
        <v>8.84</v>
      </c>
      <c r="D5" t="s">
        <v>12</v>
      </c>
      <c r="E5" t="s">
        <v>13</v>
      </c>
      <c r="F5" s="3">
        <v>46125</v>
      </c>
      <c r="G5" t="str">
        <f>"00508260973"</f>
        <v>00508260973</v>
      </c>
    </row>
    <row r="6" spans="1:7" x14ac:dyDescent="0.2">
      <c r="A6" s="2">
        <v>139</v>
      </c>
      <c r="B6" s="3">
        <v>46125</v>
      </c>
      <c r="C6">
        <v>392.44</v>
      </c>
      <c r="D6" t="s">
        <v>14</v>
      </c>
      <c r="E6" t="s">
        <v>15</v>
      </c>
      <c r="F6" s="3">
        <v>46125</v>
      </c>
      <c r="G6" t="str">
        <f>""</f>
        <v/>
      </c>
    </row>
    <row r="7" spans="1:7" x14ac:dyDescent="0.2">
      <c r="A7" s="2">
        <v>140</v>
      </c>
      <c r="B7" s="3">
        <v>46125</v>
      </c>
      <c r="C7">
        <v>1</v>
      </c>
      <c r="D7" t="s">
        <v>16</v>
      </c>
      <c r="E7" t="s">
        <v>17</v>
      </c>
      <c r="F7" s="3">
        <v>46125</v>
      </c>
      <c r="G7" t="str">
        <f>"10537050964"</f>
        <v>10537050964</v>
      </c>
    </row>
    <row r="8" spans="1:7" x14ac:dyDescent="0.2">
      <c r="A8" s="2">
        <v>141</v>
      </c>
      <c r="B8" s="3">
        <v>46125</v>
      </c>
      <c r="C8" s="1">
        <v>6388</v>
      </c>
      <c r="D8" t="s">
        <v>18</v>
      </c>
      <c r="E8" t="s">
        <v>19</v>
      </c>
      <c r="F8" s="3">
        <v>46125</v>
      </c>
      <c r="G8" t="str">
        <f>"01378450520"</f>
        <v>01378450520</v>
      </c>
    </row>
    <row r="9" spans="1:7" x14ac:dyDescent="0.2">
      <c r="A9" s="2">
        <v>142</v>
      </c>
      <c r="B9" s="3">
        <v>46125</v>
      </c>
      <c r="C9" s="1">
        <v>90000</v>
      </c>
      <c r="D9" t="s">
        <v>7</v>
      </c>
      <c r="E9" t="s">
        <v>20</v>
      </c>
      <c r="F9" s="3">
        <v>46125</v>
      </c>
      <c r="G9" t="str">
        <f>"01544570359"</f>
        <v>01544570359</v>
      </c>
    </row>
    <row r="10" spans="1:7" x14ac:dyDescent="0.2">
      <c r="A10" s="2">
        <v>143</v>
      </c>
      <c r="B10" s="3">
        <v>46125</v>
      </c>
      <c r="C10" s="1">
        <v>56650</v>
      </c>
      <c r="D10" t="s">
        <v>21</v>
      </c>
      <c r="E10" t="s">
        <v>22</v>
      </c>
      <c r="F10" s="3">
        <v>46125</v>
      </c>
      <c r="G10" t="str">
        <f>"07979630014"</f>
        <v>07979630014</v>
      </c>
    </row>
    <row r="11" spans="1:7" x14ac:dyDescent="0.2">
      <c r="A11" s="2">
        <v>144</v>
      </c>
      <c r="B11" s="3">
        <v>46125</v>
      </c>
      <c r="C11" s="1">
        <v>6100</v>
      </c>
      <c r="D11" t="s">
        <v>23</v>
      </c>
      <c r="E11" t="s">
        <v>24</v>
      </c>
      <c r="F11" s="3">
        <v>46125</v>
      </c>
      <c r="G11" t="str">
        <f>"00758240550"</f>
        <v>00758240550</v>
      </c>
    </row>
    <row r="12" spans="1:7" x14ac:dyDescent="0.2">
      <c r="A12" s="2">
        <v>145</v>
      </c>
      <c r="B12" s="3">
        <v>46125</v>
      </c>
      <c r="C12" s="1">
        <v>35960</v>
      </c>
      <c r="D12" t="s">
        <v>25</v>
      </c>
      <c r="E12" t="s">
        <v>26</v>
      </c>
      <c r="F12" s="3">
        <v>46125</v>
      </c>
      <c r="G12" t="str">
        <f>"01909680405"</f>
        <v>01909680405</v>
      </c>
    </row>
    <row r="13" spans="1:7" x14ac:dyDescent="0.2">
      <c r="A13" s="2">
        <v>146</v>
      </c>
      <c r="B13" s="3">
        <v>46125</v>
      </c>
      <c r="C13">
        <v>3.99</v>
      </c>
      <c r="D13" t="s">
        <v>27</v>
      </c>
      <c r="E13" t="s">
        <v>28</v>
      </c>
      <c r="F13" s="3">
        <v>46125</v>
      </c>
      <c r="G13" t="str">
        <f>"10191231009"</f>
        <v>10191231009</v>
      </c>
    </row>
    <row r="14" spans="1:7" x14ac:dyDescent="0.2">
      <c r="A14" s="2">
        <v>147</v>
      </c>
      <c r="B14" s="3">
        <v>46125</v>
      </c>
      <c r="C14">
        <v>416</v>
      </c>
      <c r="D14" t="s">
        <v>29</v>
      </c>
      <c r="E14" t="s">
        <v>30</v>
      </c>
      <c r="F14" s="3">
        <v>46125</v>
      </c>
      <c r="G14" t="str">
        <f>"06714021000"</f>
        <v>06714021000</v>
      </c>
    </row>
    <row r="15" spans="1:7" x14ac:dyDescent="0.2">
      <c r="A15" s="2">
        <v>148</v>
      </c>
      <c r="B15" s="3">
        <v>46125</v>
      </c>
      <c r="C15" s="1">
        <v>1825</v>
      </c>
      <c r="D15" t="s">
        <v>31</v>
      </c>
      <c r="E15" t="s">
        <v>32</v>
      </c>
      <c r="F15" s="3">
        <v>46125</v>
      </c>
      <c r="G15" t="str">
        <f>"01944260221"</f>
        <v>01944260221</v>
      </c>
    </row>
    <row r="16" spans="1:7" x14ac:dyDescent="0.2">
      <c r="A16" s="2">
        <v>149</v>
      </c>
      <c r="B16" s="3">
        <v>46125</v>
      </c>
      <c r="C16">
        <v>207.86</v>
      </c>
      <c r="D16" t="s">
        <v>33</v>
      </c>
      <c r="E16" t="s">
        <v>34</v>
      </c>
      <c r="F16" s="3">
        <v>46125</v>
      </c>
      <c r="G16" t="str">
        <f>"12883420155"</f>
        <v>12883420155</v>
      </c>
    </row>
    <row r="17" spans="1:7" x14ac:dyDescent="0.2">
      <c r="A17" s="2">
        <v>150</v>
      </c>
      <c r="B17" s="3">
        <v>46125</v>
      </c>
      <c r="C17">
        <v>475.59</v>
      </c>
      <c r="D17" t="s">
        <v>35</v>
      </c>
      <c r="E17" t="s">
        <v>36</v>
      </c>
      <c r="F17" s="3">
        <v>46125</v>
      </c>
      <c r="G17" t="str">
        <f>"11723840150"</f>
        <v>11723840150</v>
      </c>
    </row>
    <row r="18" spans="1:7" x14ac:dyDescent="0.2">
      <c r="A18" s="2">
        <v>151</v>
      </c>
      <c r="B18" s="3">
        <v>46125</v>
      </c>
      <c r="C18" s="1">
        <v>1410</v>
      </c>
      <c r="D18" t="s">
        <v>37</v>
      </c>
      <c r="E18" t="s">
        <v>38</v>
      </c>
      <c r="F18" s="3">
        <v>46125</v>
      </c>
      <c r="G18" t="str">
        <f>"02163100502"</f>
        <v>02163100502</v>
      </c>
    </row>
    <row r="19" spans="1:7" x14ac:dyDescent="0.2">
      <c r="A19" s="2">
        <v>152</v>
      </c>
      <c r="B19" s="3">
        <v>46125</v>
      </c>
      <c r="C19">
        <v>597.26</v>
      </c>
      <c r="D19" t="s">
        <v>39</v>
      </c>
      <c r="E19" t="s">
        <v>40</v>
      </c>
      <c r="F19" s="3">
        <v>46125</v>
      </c>
      <c r="G19" t="str">
        <f>"02044501001"</f>
        <v>02044501001</v>
      </c>
    </row>
    <row r="20" spans="1:7" x14ac:dyDescent="0.2">
      <c r="A20" s="2">
        <v>153</v>
      </c>
      <c r="B20" s="3">
        <v>46125</v>
      </c>
      <c r="C20" s="1">
        <v>2312.6</v>
      </c>
      <c r="D20" t="s">
        <v>41</v>
      </c>
      <c r="E20" t="s">
        <v>42</v>
      </c>
      <c r="F20" s="3">
        <v>46125</v>
      </c>
      <c r="G20" t="str">
        <f>"05811120483"</f>
        <v>05811120483</v>
      </c>
    </row>
    <row r="21" spans="1:7" x14ac:dyDescent="0.2">
      <c r="A21" s="2">
        <v>154</v>
      </c>
      <c r="B21" s="3">
        <v>46125</v>
      </c>
      <c r="C21">
        <v>450.3</v>
      </c>
      <c r="D21" t="s">
        <v>43</v>
      </c>
      <c r="E21" t="s">
        <v>44</v>
      </c>
      <c r="F21" s="3">
        <v>46125</v>
      </c>
      <c r="G21" t="str">
        <f>""</f>
        <v/>
      </c>
    </row>
    <row r="22" spans="1:7" x14ac:dyDescent="0.2">
      <c r="A22" s="2">
        <v>155</v>
      </c>
      <c r="B22" s="3">
        <v>46126</v>
      </c>
      <c r="C22">
        <v>230.9</v>
      </c>
      <c r="D22" t="s">
        <v>43</v>
      </c>
      <c r="E22" t="s">
        <v>45</v>
      </c>
      <c r="F22" s="3">
        <v>46126</v>
      </c>
      <c r="G22" t="str">
        <f>""</f>
        <v/>
      </c>
    </row>
    <row r="23" spans="1:7" x14ac:dyDescent="0.2">
      <c r="A23" s="2">
        <v>156</v>
      </c>
      <c r="B23" s="3">
        <v>46126</v>
      </c>
      <c r="C23">
        <v>41.8</v>
      </c>
      <c r="D23" t="s">
        <v>46</v>
      </c>
      <c r="E23" t="s">
        <v>47</v>
      </c>
      <c r="F23" s="3">
        <v>46126</v>
      </c>
      <c r="G23" t="str">
        <f>""</f>
        <v/>
      </c>
    </row>
    <row r="24" spans="1:7" x14ac:dyDescent="0.2">
      <c r="A24" s="2">
        <v>157</v>
      </c>
      <c r="B24" s="3">
        <v>46125</v>
      </c>
      <c r="C24">
        <v>170.58</v>
      </c>
      <c r="D24" t="s">
        <v>46</v>
      </c>
      <c r="E24" t="s">
        <v>48</v>
      </c>
      <c r="F24" s="3">
        <v>46125</v>
      </c>
      <c r="G24" t="str">
        <f>""</f>
        <v/>
      </c>
    </row>
    <row r="25" spans="1:7" x14ac:dyDescent="0.2">
      <c r="A25" s="2">
        <v>158</v>
      </c>
      <c r="B25" s="3">
        <v>46125</v>
      </c>
      <c r="C25">
        <v>427.45</v>
      </c>
      <c r="D25" t="s">
        <v>49</v>
      </c>
      <c r="E25" t="s">
        <v>48</v>
      </c>
      <c r="F25" s="3">
        <v>46125</v>
      </c>
      <c r="G25" t="str">
        <f>""</f>
        <v/>
      </c>
    </row>
    <row r="26" spans="1:7" x14ac:dyDescent="0.2">
      <c r="A26" s="2">
        <v>159</v>
      </c>
      <c r="B26" s="3">
        <v>46125</v>
      </c>
      <c r="C26">
        <v>384.39</v>
      </c>
      <c r="D26" t="s">
        <v>50</v>
      </c>
      <c r="E26" t="s">
        <v>48</v>
      </c>
      <c r="F26" s="3">
        <v>46125</v>
      </c>
      <c r="G26" t="str">
        <f>""</f>
        <v/>
      </c>
    </row>
    <row r="27" spans="1:7" x14ac:dyDescent="0.2">
      <c r="A27" s="2">
        <v>160</v>
      </c>
      <c r="B27" s="3">
        <v>46125</v>
      </c>
      <c r="C27">
        <v>398.25</v>
      </c>
      <c r="D27" t="s">
        <v>51</v>
      </c>
      <c r="E27" t="s">
        <v>48</v>
      </c>
      <c r="F27" s="3">
        <v>46125</v>
      </c>
      <c r="G27" t="str">
        <f>""</f>
        <v/>
      </c>
    </row>
    <row r="28" spans="1:7" x14ac:dyDescent="0.2">
      <c r="A28" s="2">
        <v>161</v>
      </c>
      <c r="B28" s="3">
        <v>46125</v>
      </c>
      <c r="C28">
        <v>527.02</v>
      </c>
      <c r="D28" t="s">
        <v>52</v>
      </c>
      <c r="E28" t="s">
        <v>48</v>
      </c>
      <c r="F28" s="3">
        <v>46125</v>
      </c>
      <c r="G28" t="str">
        <f>""</f>
        <v/>
      </c>
    </row>
    <row r="29" spans="1:7" x14ac:dyDescent="0.2">
      <c r="A29" s="2">
        <v>162</v>
      </c>
      <c r="B29" s="3">
        <v>46125</v>
      </c>
      <c r="C29">
        <v>433.47</v>
      </c>
      <c r="D29" t="s">
        <v>53</v>
      </c>
      <c r="E29" t="s">
        <v>48</v>
      </c>
      <c r="F29" s="3">
        <v>46125</v>
      </c>
    </row>
    <row r="30" spans="1:7" x14ac:dyDescent="0.2">
      <c r="A30" s="2">
        <v>163</v>
      </c>
      <c r="B30" s="3">
        <v>46125</v>
      </c>
      <c r="C30">
        <v>437.15</v>
      </c>
      <c r="D30" t="s">
        <v>54</v>
      </c>
      <c r="E30" t="s">
        <v>48</v>
      </c>
      <c r="F30" s="3">
        <v>46125</v>
      </c>
    </row>
    <row r="31" spans="1:7" x14ac:dyDescent="0.2">
      <c r="A31" s="2">
        <v>164</v>
      </c>
      <c r="B31" s="3">
        <v>46125</v>
      </c>
      <c r="C31">
        <v>323.27999999999997</v>
      </c>
      <c r="D31" t="s">
        <v>55</v>
      </c>
      <c r="E31" t="s">
        <v>56</v>
      </c>
      <c r="F31" s="3">
        <v>46125</v>
      </c>
    </row>
    <row r="32" spans="1:7" x14ac:dyDescent="0.2">
      <c r="A32" s="2">
        <v>165</v>
      </c>
      <c r="B32" s="3">
        <v>46125</v>
      </c>
      <c r="C32">
        <v>415.5</v>
      </c>
      <c r="D32" t="s">
        <v>57</v>
      </c>
      <c r="E32" t="s">
        <v>56</v>
      </c>
      <c r="F32" s="3">
        <v>46125</v>
      </c>
    </row>
    <row r="33" spans="1:7" x14ac:dyDescent="0.2">
      <c r="A33" s="2">
        <v>166</v>
      </c>
      <c r="B33" s="3">
        <v>46127</v>
      </c>
      <c r="C33">
        <v>50.3</v>
      </c>
      <c r="D33" t="s">
        <v>46</v>
      </c>
      <c r="E33" t="s">
        <v>58</v>
      </c>
      <c r="F33" s="3">
        <v>46127</v>
      </c>
    </row>
    <row r="34" spans="1:7" x14ac:dyDescent="0.2">
      <c r="A34" s="2">
        <v>167</v>
      </c>
      <c r="B34" s="3">
        <v>46128</v>
      </c>
      <c r="C34" s="1">
        <v>35800</v>
      </c>
      <c r="D34" t="s">
        <v>59</v>
      </c>
      <c r="E34" t="s">
        <v>60</v>
      </c>
      <c r="F34" s="3">
        <v>46128</v>
      </c>
      <c r="G34" t="str">
        <f>"01633710973"</f>
        <v>01633710973</v>
      </c>
    </row>
    <row r="35" spans="1:7" x14ac:dyDescent="0.2">
      <c r="A35" s="2">
        <v>168</v>
      </c>
      <c r="B35" s="3">
        <v>46128</v>
      </c>
      <c r="C35">
        <v>349.85</v>
      </c>
      <c r="D35" t="s">
        <v>61</v>
      </c>
      <c r="E35" t="s">
        <v>62</v>
      </c>
      <c r="F35" s="3">
        <v>46128</v>
      </c>
      <c r="G35" t="str">
        <f>""</f>
        <v/>
      </c>
    </row>
    <row r="36" spans="1:7" x14ac:dyDescent="0.2">
      <c r="A36" s="2">
        <v>169</v>
      </c>
      <c r="B36" s="3">
        <v>46128</v>
      </c>
      <c r="C36">
        <v>98.8</v>
      </c>
      <c r="D36" t="s">
        <v>43</v>
      </c>
      <c r="E36" t="s">
        <v>62</v>
      </c>
      <c r="F36" s="3">
        <v>46128</v>
      </c>
      <c r="G36" t="str">
        <f>""</f>
        <v/>
      </c>
    </row>
    <row r="37" spans="1:7" x14ac:dyDescent="0.2">
      <c r="A37" s="2">
        <v>170</v>
      </c>
      <c r="B37" s="3">
        <v>46128</v>
      </c>
      <c r="C37">
        <v>41.4</v>
      </c>
      <c r="D37" t="s">
        <v>63</v>
      </c>
      <c r="E37" t="s">
        <v>62</v>
      </c>
      <c r="F37" s="3">
        <v>46128</v>
      </c>
      <c r="G37" t="str">
        <f>""</f>
        <v/>
      </c>
    </row>
    <row r="38" spans="1:7" x14ac:dyDescent="0.2">
      <c r="A38" s="2">
        <v>171</v>
      </c>
      <c r="B38" s="3">
        <v>46128</v>
      </c>
      <c r="C38">
        <v>178.25</v>
      </c>
      <c r="D38" t="s">
        <v>64</v>
      </c>
      <c r="E38" t="s">
        <v>62</v>
      </c>
      <c r="F38" s="3">
        <v>46128</v>
      </c>
      <c r="G38" t="str">
        <f>""</f>
        <v/>
      </c>
    </row>
    <row r="39" spans="1:7" x14ac:dyDescent="0.2">
      <c r="A39" s="2">
        <v>172</v>
      </c>
      <c r="B39" s="3">
        <v>46128</v>
      </c>
      <c r="C39">
        <v>341.2</v>
      </c>
      <c r="D39" t="s">
        <v>65</v>
      </c>
      <c r="E39" t="s">
        <v>62</v>
      </c>
      <c r="F39" s="3">
        <v>46128</v>
      </c>
      <c r="G39" t="str">
        <f>""</f>
        <v/>
      </c>
    </row>
    <row r="40" spans="1:7" x14ac:dyDescent="0.2">
      <c r="A40" s="2">
        <v>173</v>
      </c>
      <c r="B40" s="3">
        <v>46128</v>
      </c>
      <c r="C40">
        <v>287.26</v>
      </c>
      <c r="D40" t="s">
        <v>66</v>
      </c>
      <c r="E40" t="s">
        <v>67</v>
      </c>
      <c r="F40" s="3">
        <v>46128</v>
      </c>
      <c r="G40" t="str">
        <f>""</f>
        <v/>
      </c>
    </row>
    <row r="41" spans="1:7" x14ac:dyDescent="0.2">
      <c r="A41" s="2">
        <v>174</v>
      </c>
      <c r="B41" s="3">
        <v>46128</v>
      </c>
      <c r="C41">
        <v>61.85</v>
      </c>
      <c r="D41" t="s">
        <v>68</v>
      </c>
      <c r="E41" t="s">
        <v>69</v>
      </c>
      <c r="F41" s="3">
        <v>46128</v>
      </c>
      <c r="G41" t="str">
        <f>""</f>
        <v/>
      </c>
    </row>
    <row r="42" spans="1:7" x14ac:dyDescent="0.2">
      <c r="A42" s="2">
        <v>175</v>
      </c>
      <c r="B42" s="3">
        <v>46128</v>
      </c>
      <c r="C42">
        <v>21.6</v>
      </c>
      <c r="D42" t="s">
        <v>50</v>
      </c>
      <c r="E42" t="s">
        <v>70</v>
      </c>
      <c r="F42" s="3">
        <v>46128</v>
      </c>
      <c r="G42" t="str">
        <f>""</f>
        <v/>
      </c>
    </row>
    <row r="43" spans="1:7" x14ac:dyDescent="0.2">
      <c r="A43" s="2">
        <v>176</v>
      </c>
      <c r="B43" s="3">
        <v>46128</v>
      </c>
      <c r="C43">
        <v>456.5</v>
      </c>
      <c r="D43" t="s">
        <v>52</v>
      </c>
      <c r="E43" t="s">
        <v>70</v>
      </c>
      <c r="F43" s="3">
        <v>46128</v>
      </c>
      <c r="G43" t="str">
        <f>""</f>
        <v/>
      </c>
    </row>
    <row r="44" spans="1:7" x14ac:dyDescent="0.2">
      <c r="A44" s="2">
        <v>177</v>
      </c>
      <c r="B44" s="3">
        <v>46128</v>
      </c>
      <c r="C44">
        <v>90.61</v>
      </c>
      <c r="D44" t="s">
        <v>55</v>
      </c>
      <c r="E44" t="s">
        <v>67</v>
      </c>
      <c r="F44" s="3">
        <v>46128</v>
      </c>
      <c r="G44" t="str">
        <f>""</f>
        <v/>
      </c>
    </row>
    <row r="45" spans="1:7" x14ac:dyDescent="0.2">
      <c r="A45" s="2">
        <v>178</v>
      </c>
      <c r="B45" s="3">
        <v>46129</v>
      </c>
      <c r="C45">
        <v>207.45</v>
      </c>
      <c r="D45" t="s">
        <v>71</v>
      </c>
      <c r="E45" t="s">
        <v>72</v>
      </c>
      <c r="F45" s="3">
        <v>46129</v>
      </c>
      <c r="G45" t="str">
        <f>""</f>
        <v/>
      </c>
    </row>
    <row r="46" spans="1:7" x14ac:dyDescent="0.2">
      <c r="A46" s="2">
        <v>179</v>
      </c>
      <c r="B46" s="3">
        <v>46129</v>
      </c>
      <c r="C46">
        <v>30.4</v>
      </c>
      <c r="D46" t="s">
        <v>73</v>
      </c>
      <c r="E46" t="s">
        <v>74</v>
      </c>
      <c r="F46" s="3">
        <v>46129</v>
      </c>
      <c r="G46" t="str">
        <f>""</f>
        <v/>
      </c>
    </row>
    <row r="47" spans="1:7" x14ac:dyDescent="0.2">
      <c r="A47" s="2">
        <v>180</v>
      </c>
      <c r="B47" s="3">
        <v>46129</v>
      </c>
      <c r="C47">
        <v>191.59</v>
      </c>
      <c r="D47" t="s">
        <v>66</v>
      </c>
      <c r="E47" t="s">
        <v>75</v>
      </c>
      <c r="F47" s="3">
        <v>46129</v>
      </c>
      <c r="G47" t="str">
        <f>""</f>
        <v/>
      </c>
    </row>
    <row r="48" spans="1:7" x14ac:dyDescent="0.2">
      <c r="A48" s="2">
        <v>181</v>
      </c>
      <c r="B48" s="3">
        <v>46129</v>
      </c>
      <c r="C48">
        <v>58.13</v>
      </c>
      <c r="D48" t="s">
        <v>76</v>
      </c>
      <c r="E48" t="s">
        <v>72</v>
      </c>
      <c r="F48" s="3">
        <v>46129</v>
      </c>
    </row>
    <row r="49" spans="1:7" x14ac:dyDescent="0.2">
      <c r="A49" s="2">
        <v>182</v>
      </c>
      <c r="B49" s="3">
        <v>46129</v>
      </c>
      <c r="C49" s="1">
        <v>2440</v>
      </c>
      <c r="D49" t="s">
        <v>77</v>
      </c>
      <c r="E49" t="s">
        <v>78</v>
      </c>
      <c r="F49" s="3">
        <v>46129</v>
      </c>
      <c r="G49" t="str">
        <f>"03543000370"</f>
        <v>03543000370</v>
      </c>
    </row>
    <row r="50" spans="1:7" x14ac:dyDescent="0.2">
      <c r="A50" s="2">
        <v>183</v>
      </c>
      <c r="B50" s="3">
        <v>46129</v>
      </c>
      <c r="C50">
        <v>90.76</v>
      </c>
      <c r="D50" t="s">
        <v>79</v>
      </c>
      <c r="E50" t="s">
        <v>80</v>
      </c>
      <c r="F50" s="3">
        <v>46129</v>
      </c>
      <c r="G50" t="str">
        <f>"94119000480"</f>
        <v>94119000480</v>
      </c>
    </row>
    <row r="51" spans="1:7" x14ac:dyDescent="0.2">
      <c r="A51" s="2">
        <v>184</v>
      </c>
      <c r="B51" s="3">
        <v>46139</v>
      </c>
      <c r="C51" s="1">
        <v>59971.01</v>
      </c>
      <c r="D51" t="s">
        <v>81</v>
      </c>
      <c r="E51" t="s">
        <v>80</v>
      </c>
      <c r="F51" s="3">
        <v>46139</v>
      </c>
      <c r="G51" t="str">
        <f>""</f>
        <v/>
      </c>
    </row>
    <row r="52" spans="1:7" x14ac:dyDescent="0.2">
      <c r="A52" s="2">
        <v>185</v>
      </c>
      <c r="B52" s="3">
        <v>46139</v>
      </c>
      <c r="C52" s="1">
        <v>4277</v>
      </c>
      <c r="D52" t="s">
        <v>82</v>
      </c>
      <c r="E52" t="s">
        <v>80</v>
      </c>
      <c r="F52" s="3">
        <v>46139</v>
      </c>
      <c r="G52" t="str">
        <f>""</f>
        <v/>
      </c>
    </row>
    <row r="53" spans="1:7" x14ac:dyDescent="0.2">
      <c r="A53" s="2">
        <v>186</v>
      </c>
      <c r="B53" s="3">
        <v>46139</v>
      </c>
      <c r="C53" s="1">
        <v>11862.67</v>
      </c>
      <c r="D53" t="s">
        <v>83</v>
      </c>
      <c r="E53" t="s">
        <v>84</v>
      </c>
      <c r="F53" s="3">
        <v>46139</v>
      </c>
      <c r="G53" t="str">
        <f>""</f>
        <v/>
      </c>
    </row>
    <row r="54" spans="1:7" x14ac:dyDescent="0.2">
      <c r="A54" s="2">
        <v>187</v>
      </c>
      <c r="B54" s="3">
        <v>46139</v>
      </c>
      <c r="C54">
        <v>440</v>
      </c>
      <c r="D54" t="s">
        <v>83</v>
      </c>
      <c r="E54" t="s">
        <v>85</v>
      </c>
      <c r="F54" s="3">
        <v>46139</v>
      </c>
      <c r="G54" t="str">
        <f>""</f>
        <v/>
      </c>
    </row>
    <row r="55" spans="1:7" x14ac:dyDescent="0.2">
      <c r="A55" s="2">
        <v>188</v>
      </c>
      <c r="B55" s="3">
        <v>46139</v>
      </c>
      <c r="C55">
        <v>198</v>
      </c>
      <c r="D55" t="s">
        <v>83</v>
      </c>
      <c r="E55" t="s">
        <v>86</v>
      </c>
      <c r="F55" s="3">
        <v>46139</v>
      </c>
      <c r="G55" t="str">
        <f>""</f>
        <v/>
      </c>
    </row>
    <row r="56" spans="1:7" x14ac:dyDescent="0.2">
      <c r="A56" s="2">
        <v>189</v>
      </c>
      <c r="B56" s="3">
        <v>46139</v>
      </c>
      <c r="C56" s="1">
        <v>14687.65</v>
      </c>
      <c r="D56" t="s">
        <v>87</v>
      </c>
      <c r="E56" t="s">
        <v>88</v>
      </c>
      <c r="F56" s="3">
        <v>46139</v>
      </c>
      <c r="G56" t="str">
        <f>""</f>
        <v/>
      </c>
    </row>
    <row r="57" spans="1:7" x14ac:dyDescent="0.2">
      <c r="A57" s="2">
        <v>190</v>
      </c>
      <c r="B57" s="3">
        <v>46139</v>
      </c>
      <c r="C57">
        <v>90.36</v>
      </c>
      <c r="D57" t="s">
        <v>87</v>
      </c>
      <c r="E57" t="s">
        <v>88</v>
      </c>
      <c r="F57" s="3">
        <v>46139</v>
      </c>
      <c r="G57" t="str">
        <f>""</f>
        <v/>
      </c>
    </row>
    <row r="58" spans="1:7" x14ac:dyDescent="0.2">
      <c r="A58" s="2">
        <v>191</v>
      </c>
      <c r="B58" s="3">
        <v>46139</v>
      </c>
      <c r="C58" s="1">
        <v>116068.91</v>
      </c>
      <c r="D58" t="s">
        <v>87</v>
      </c>
      <c r="E58" t="s">
        <v>88</v>
      </c>
      <c r="F58" s="3">
        <v>46139</v>
      </c>
      <c r="G58" t="str">
        <f>""</f>
        <v/>
      </c>
    </row>
    <row r="59" spans="1:7" x14ac:dyDescent="0.2">
      <c r="A59" s="2">
        <v>192</v>
      </c>
      <c r="B59" s="3">
        <v>46139</v>
      </c>
      <c r="C59">
        <v>651.19000000000005</v>
      </c>
      <c r="D59" t="s">
        <v>87</v>
      </c>
      <c r="E59" t="s">
        <v>88</v>
      </c>
      <c r="F59" s="3">
        <v>46139</v>
      </c>
      <c r="G59" t="str">
        <f>""</f>
        <v/>
      </c>
    </row>
    <row r="60" spans="1:7" x14ac:dyDescent="0.2">
      <c r="A60" s="2">
        <v>193</v>
      </c>
      <c r="B60" s="3">
        <v>46139</v>
      </c>
      <c r="C60">
        <v>104.83</v>
      </c>
      <c r="D60" t="s">
        <v>87</v>
      </c>
      <c r="E60" t="s">
        <v>88</v>
      </c>
      <c r="F60" s="3">
        <v>46139</v>
      </c>
      <c r="G60" t="str">
        <f>""</f>
        <v/>
      </c>
    </row>
    <row r="61" spans="1:7" x14ac:dyDescent="0.2">
      <c r="A61" s="2">
        <v>194</v>
      </c>
      <c r="B61" s="3">
        <v>46139</v>
      </c>
      <c r="C61">
        <v>65.67</v>
      </c>
      <c r="D61" t="s">
        <v>87</v>
      </c>
      <c r="E61" t="s">
        <v>88</v>
      </c>
      <c r="F61" s="3">
        <v>46139</v>
      </c>
      <c r="G61" t="str">
        <f>""</f>
        <v/>
      </c>
    </row>
    <row r="62" spans="1:7" x14ac:dyDescent="0.2">
      <c r="A62" s="2">
        <v>195</v>
      </c>
      <c r="B62" s="3">
        <v>46139</v>
      </c>
      <c r="C62">
        <v>175</v>
      </c>
      <c r="D62" t="s">
        <v>87</v>
      </c>
      <c r="E62" t="s">
        <v>88</v>
      </c>
      <c r="F62" s="3">
        <v>46139</v>
      </c>
      <c r="G62" t="str">
        <f>""</f>
        <v/>
      </c>
    </row>
    <row r="63" spans="1:7" x14ac:dyDescent="0.2">
      <c r="A63" s="2">
        <v>196</v>
      </c>
      <c r="B63" s="3">
        <v>46140</v>
      </c>
      <c r="C63">
        <v>999.64</v>
      </c>
      <c r="D63" t="s">
        <v>89</v>
      </c>
      <c r="E63" t="s">
        <v>90</v>
      </c>
      <c r="F63" s="3">
        <v>46140</v>
      </c>
      <c r="G63" t="str">
        <f>"01699520159"</f>
        <v>01699520159</v>
      </c>
    </row>
    <row r="64" spans="1:7" x14ac:dyDescent="0.2">
      <c r="A64" s="2">
        <v>197</v>
      </c>
      <c r="B64" s="3">
        <v>46140</v>
      </c>
      <c r="C64">
        <v>742.55</v>
      </c>
      <c r="D64" t="s">
        <v>89</v>
      </c>
      <c r="E64" t="s">
        <v>91</v>
      </c>
      <c r="F64" s="3">
        <v>46140</v>
      </c>
      <c r="G64" t="str">
        <f>"01699520159"</f>
        <v>01699520159</v>
      </c>
    </row>
    <row r="65" spans="1:7" x14ac:dyDescent="0.2">
      <c r="A65" s="2">
        <v>198</v>
      </c>
      <c r="B65" s="3">
        <v>46140</v>
      </c>
      <c r="C65" s="1">
        <v>1593.75</v>
      </c>
      <c r="D65" t="s">
        <v>89</v>
      </c>
      <c r="E65" t="s">
        <v>92</v>
      </c>
      <c r="F65" s="3">
        <v>46140</v>
      </c>
      <c r="G65" t="str">
        <f>"01699520159"</f>
        <v>01699520159</v>
      </c>
    </row>
    <row r="66" spans="1:7" x14ac:dyDescent="0.2">
      <c r="A66" s="2">
        <v>199</v>
      </c>
      <c r="B66" s="3">
        <v>46140</v>
      </c>
      <c r="C66" s="1">
        <v>4867.75</v>
      </c>
      <c r="D66" t="s">
        <v>89</v>
      </c>
      <c r="E66" t="s">
        <v>93</v>
      </c>
      <c r="F66" s="3">
        <v>46140</v>
      </c>
      <c r="G66" t="str">
        <f>"01699520159"</f>
        <v>01699520159</v>
      </c>
    </row>
    <row r="67" spans="1:7" x14ac:dyDescent="0.2">
      <c r="A67" s="2">
        <v>200</v>
      </c>
      <c r="B67" s="3">
        <v>46140</v>
      </c>
      <c r="C67">
        <v>53.13</v>
      </c>
      <c r="D67" t="s">
        <v>89</v>
      </c>
      <c r="E67" t="s">
        <v>94</v>
      </c>
      <c r="F67" s="3">
        <v>46140</v>
      </c>
      <c r="G67" t="str">
        <f>"01699520159"</f>
        <v>01699520159</v>
      </c>
    </row>
    <row r="68" spans="1:7" x14ac:dyDescent="0.2">
      <c r="A68" s="2">
        <v>201</v>
      </c>
      <c r="B68" s="3">
        <v>46136</v>
      </c>
      <c r="C68">
        <v>132.21</v>
      </c>
      <c r="D68" t="s">
        <v>14</v>
      </c>
      <c r="E68" t="s">
        <v>95</v>
      </c>
      <c r="F68" s="3">
        <v>46136</v>
      </c>
      <c r="G68" t="str">
        <f>""</f>
        <v/>
      </c>
    </row>
    <row r="69" spans="1:7" x14ac:dyDescent="0.2">
      <c r="A69" s="2">
        <v>202</v>
      </c>
      <c r="B69" s="3">
        <v>46136</v>
      </c>
      <c r="C69">
        <v>336</v>
      </c>
      <c r="D69" t="s">
        <v>96</v>
      </c>
      <c r="E69" t="s">
        <v>97</v>
      </c>
      <c r="F69" s="3">
        <v>46136</v>
      </c>
      <c r="G69" t="str">
        <f>""</f>
        <v/>
      </c>
    </row>
    <row r="70" spans="1:7" x14ac:dyDescent="0.2">
      <c r="A70" s="2">
        <v>203</v>
      </c>
      <c r="B70" s="3">
        <v>46136</v>
      </c>
      <c r="C70">
        <v>513.54</v>
      </c>
      <c r="D70" t="s">
        <v>98</v>
      </c>
      <c r="E70" t="s">
        <v>99</v>
      </c>
      <c r="F70" s="3">
        <v>46136</v>
      </c>
      <c r="G70" t="str">
        <f>""</f>
        <v/>
      </c>
    </row>
    <row r="71" spans="1:7" x14ac:dyDescent="0.2">
      <c r="A71" s="2">
        <v>204</v>
      </c>
      <c r="B71" s="3">
        <v>46136</v>
      </c>
      <c r="C71">
        <v>122</v>
      </c>
      <c r="D71" t="s">
        <v>100</v>
      </c>
      <c r="E71" t="s">
        <v>101</v>
      </c>
      <c r="F71" s="3">
        <v>46136</v>
      </c>
      <c r="G71" t="str">
        <f>""</f>
        <v/>
      </c>
    </row>
    <row r="72" spans="1:7" x14ac:dyDescent="0.2">
      <c r="A72" s="2">
        <v>205</v>
      </c>
      <c r="B72" s="3">
        <v>46140</v>
      </c>
      <c r="C72" s="1">
        <v>45612.61</v>
      </c>
      <c r="D72" t="s">
        <v>102</v>
      </c>
      <c r="E72" t="s">
        <v>103</v>
      </c>
      <c r="F72" s="3">
        <v>46140</v>
      </c>
      <c r="G72" t="str">
        <f>""</f>
        <v/>
      </c>
    </row>
    <row r="73" spans="1:7" x14ac:dyDescent="0.2">
      <c r="A73" s="2">
        <v>206</v>
      </c>
      <c r="B73" s="3">
        <v>46140</v>
      </c>
      <c r="C73" s="1">
        <v>12800</v>
      </c>
      <c r="D73" t="s">
        <v>104</v>
      </c>
      <c r="E73" t="s">
        <v>105</v>
      </c>
      <c r="F73" s="3">
        <v>46140</v>
      </c>
      <c r="G73" t="str">
        <f>""</f>
        <v/>
      </c>
    </row>
    <row r="74" spans="1:7" x14ac:dyDescent="0.2">
      <c r="A74" s="2">
        <v>207</v>
      </c>
      <c r="B74" s="3">
        <v>46142</v>
      </c>
      <c r="C74" s="1">
        <v>14284</v>
      </c>
      <c r="D74" t="s">
        <v>106</v>
      </c>
      <c r="E74" t="s">
        <v>107</v>
      </c>
      <c r="F74" s="3">
        <v>46142</v>
      </c>
      <c r="G74" t="str">
        <f>"04505160483"</f>
        <v>04505160483</v>
      </c>
    </row>
    <row r="75" spans="1:7" x14ac:dyDescent="0.2">
      <c r="A75" s="2">
        <v>208</v>
      </c>
      <c r="B75" s="3">
        <v>46142</v>
      </c>
      <c r="C75">
        <v>970.82</v>
      </c>
      <c r="D75" t="s">
        <v>108</v>
      </c>
      <c r="E75" t="s">
        <v>109</v>
      </c>
      <c r="F75" s="3">
        <v>46142</v>
      </c>
      <c r="G75" t="str">
        <f>"00488410010"</f>
        <v>00488410010</v>
      </c>
    </row>
    <row r="76" spans="1:7" x14ac:dyDescent="0.2">
      <c r="A76" s="2">
        <v>209</v>
      </c>
      <c r="B76" s="3">
        <v>46142</v>
      </c>
      <c r="C76">
        <v>50</v>
      </c>
      <c r="D76" t="s">
        <v>108</v>
      </c>
      <c r="E76" t="s">
        <v>110</v>
      </c>
      <c r="F76" s="3">
        <v>46142</v>
      </c>
      <c r="G76" t="str">
        <f>"00488410010"</f>
        <v>00488410010</v>
      </c>
    </row>
    <row r="77" spans="1:7" x14ac:dyDescent="0.2">
      <c r="A77" s="2">
        <v>210</v>
      </c>
      <c r="B77" s="3">
        <v>46142</v>
      </c>
      <c r="C77" s="1">
        <v>4435.17</v>
      </c>
      <c r="D77" t="s">
        <v>108</v>
      </c>
      <c r="E77" t="s">
        <v>111</v>
      </c>
      <c r="F77" s="3">
        <v>46142</v>
      </c>
      <c r="G77" t="str">
        <f>"00488410010"</f>
        <v>00488410010</v>
      </c>
    </row>
    <row r="78" spans="1:7" x14ac:dyDescent="0.2">
      <c r="A78" s="2">
        <v>211</v>
      </c>
      <c r="B78" s="3">
        <v>46142</v>
      </c>
      <c r="C78">
        <v>20.89</v>
      </c>
      <c r="D78" t="s">
        <v>112</v>
      </c>
      <c r="E78" t="s">
        <v>113</v>
      </c>
      <c r="F78" s="3">
        <v>46142</v>
      </c>
      <c r="G78" t="str">
        <f>""</f>
        <v/>
      </c>
    </row>
    <row r="79" spans="1:7" x14ac:dyDescent="0.2">
      <c r="A79" s="2">
        <v>212</v>
      </c>
      <c r="B79" s="3">
        <v>46142</v>
      </c>
      <c r="C79">
        <v>416</v>
      </c>
      <c r="D79" t="s">
        <v>29</v>
      </c>
      <c r="E79" t="s">
        <v>114</v>
      </c>
      <c r="F79" s="3">
        <v>46142</v>
      </c>
      <c r="G79" t="str">
        <f>"06714021000"</f>
        <v>06714021000</v>
      </c>
    </row>
    <row r="80" spans="1:7" x14ac:dyDescent="0.2">
      <c r="A80" s="2">
        <v>213</v>
      </c>
      <c r="B80" s="3">
        <v>46142</v>
      </c>
      <c r="C80" s="1">
        <v>26680</v>
      </c>
      <c r="D80" t="s">
        <v>18</v>
      </c>
      <c r="E80" t="s">
        <v>115</v>
      </c>
      <c r="F80" s="3">
        <v>46142</v>
      </c>
      <c r="G80" t="str">
        <f>"01378450520"</f>
        <v>01378450520</v>
      </c>
    </row>
    <row r="81" spans="1:7" x14ac:dyDescent="0.2">
      <c r="A81" s="2">
        <v>214</v>
      </c>
      <c r="B81" s="3">
        <v>46142</v>
      </c>
      <c r="C81" s="1">
        <v>2345</v>
      </c>
      <c r="D81" t="s">
        <v>31</v>
      </c>
      <c r="E81" t="s">
        <v>116</v>
      </c>
      <c r="F81" s="3">
        <v>46142</v>
      </c>
      <c r="G81" t="str">
        <f>"01944260221"</f>
        <v>01944260221</v>
      </c>
    </row>
    <row r="82" spans="1:7" x14ac:dyDescent="0.2">
      <c r="A82" s="2">
        <v>215</v>
      </c>
      <c r="B82" s="3">
        <v>46142</v>
      </c>
      <c r="C82" s="1">
        <v>23242.53</v>
      </c>
      <c r="D82" t="s">
        <v>117</v>
      </c>
      <c r="E82" t="s">
        <v>118</v>
      </c>
      <c r="F82" s="3">
        <v>46142</v>
      </c>
      <c r="G82" t="str">
        <f>"05143180486"</f>
        <v>05143180486</v>
      </c>
    </row>
    <row r="83" spans="1:7" x14ac:dyDescent="0.2">
      <c r="A83" s="2">
        <v>216</v>
      </c>
      <c r="B83" s="3">
        <v>46142</v>
      </c>
      <c r="C83" s="1">
        <v>8159.28</v>
      </c>
      <c r="D83" t="s">
        <v>119</v>
      </c>
      <c r="E83" t="s">
        <v>120</v>
      </c>
      <c r="F83" s="3">
        <v>46142</v>
      </c>
      <c r="G83" t="str">
        <f>"02118311006"</f>
        <v>02118311006</v>
      </c>
    </row>
    <row r="84" spans="1:7" x14ac:dyDescent="0.2">
      <c r="A84" s="2">
        <v>217</v>
      </c>
      <c r="B84" s="3">
        <v>46148</v>
      </c>
      <c r="C84">
        <v>1</v>
      </c>
      <c r="D84" t="s">
        <v>16</v>
      </c>
      <c r="E84" t="s">
        <v>121</v>
      </c>
      <c r="F84" s="3">
        <v>46148</v>
      </c>
      <c r="G84" t="str">
        <f>"10537050964"</f>
        <v>10537050964</v>
      </c>
    </row>
    <row r="85" spans="1:7" x14ac:dyDescent="0.2">
      <c r="A85" s="2">
        <v>218</v>
      </c>
      <c r="B85" s="3">
        <v>46148</v>
      </c>
      <c r="C85">
        <v>39.92</v>
      </c>
      <c r="D85" t="s">
        <v>11</v>
      </c>
      <c r="E85" t="s">
        <v>122</v>
      </c>
      <c r="F85" s="3">
        <v>46148</v>
      </c>
      <c r="G85" t="str">
        <f>"07516911000"</f>
        <v>07516911000</v>
      </c>
    </row>
    <row r="86" spans="1:7" x14ac:dyDescent="0.2">
      <c r="A86" s="2">
        <v>219</v>
      </c>
      <c r="B86" s="3">
        <v>46148</v>
      </c>
      <c r="C86">
        <v>7.8</v>
      </c>
      <c r="D86" t="s">
        <v>9</v>
      </c>
      <c r="E86" t="s">
        <v>122</v>
      </c>
      <c r="F86" s="3">
        <v>46148</v>
      </c>
      <c r="G86" t="str">
        <f>"09771701001"</f>
        <v>09771701001</v>
      </c>
    </row>
    <row r="87" spans="1:7" x14ac:dyDescent="0.2">
      <c r="A87" s="2">
        <v>220</v>
      </c>
      <c r="B87" s="3">
        <v>46153</v>
      </c>
      <c r="C87">
        <v>302.60000000000002</v>
      </c>
      <c r="D87" t="s">
        <v>43</v>
      </c>
      <c r="E87" t="s">
        <v>123</v>
      </c>
      <c r="F87" s="3">
        <v>46153</v>
      </c>
      <c r="G87" t="str">
        <f>""</f>
        <v/>
      </c>
    </row>
    <row r="88" spans="1:7" x14ac:dyDescent="0.2">
      <c r="A88" s="2">
        <v>221</v>
      </c>
      <c r="B88" s="3">
        <v>46153</v>
      </c>
      <c r="C88">
        <v>672.31</v>
      </c>
      <c r="D88" t="s">
        <v>98</v>
      </c>
      <c r="E88" t="s">
        <v>124</v>
      </c>
      <c r="F88" s="3">
        <v>46153</v>
      </c>
      <c r="G88" t="str">
        <f>""</f>
        <v/>
      </c>
    </row>
    <row r="89" spans="1:7" x14ac:dyDescent="0.2">
      <c r="A89" s="2">
        <v>222</v>
      </c>
      <c r="B89" s="3">
        <v>46153</v>
      </c>
      <c r="C89">
        <v>65.61</v>
      </c>
      <c r="D89" t="s">
        <v>76</v>
      </c>
      <c r="E89" t="s">
        <v>125</v>
      </c>
      <c r="F89" s="3">
        <v>46153</v>
      </c>
    </row>
    <row r="90" spans="1:7" x14ac:dyDescent="0.2">
      <c r="A90" s="2">
        <v>223</v>
      </c>
      <c r="B90" s="3">
        <v>46153</v>
      </c>
      <c r="C90">
        <v>25</v>
      </c>
      <c r="D90" t="s">
        <v>54</v>
      </c>
      <c r="E90" t="s">
        <v>126</v>
      </c>
      <c r="F90" s="3">
        <v>46153</v>
      </c>
    </row>
    <row r="91" spans="1:7" x14ac:dyDescent="0.2">
      <c r="A91" s="2">
        <v>224</v>
      </c>
      <c r="B91" s="3">
        <v>46153</v>
      </c>
      <c r="C91" s="1">
        <v>8339.1</v>
      </c>
      <c r="D91" t="s">
        <v>119</v>
      </c>
      <c r="E91" t="s">
        <v>127</v>
      </c>
      <c r="F91" s="3">
        <v>46153</v>
      </c>
      <c r="G91" t="str">
        <f>"02118311006"</f>
        <v>02118311006</v>
      </c>
    </row>
    <row r="92" spans="1:7" x14ac:dyDescent="0.2">
      <c r="A92" s="2">
        <v>225</v>
      </c>
      <c r="B92" s="3">
        <v>46162</v>
      </c>
      <c r="C92" s="1">
        <v>11590</v>
      </c>
      <c r="D92" t="s">
        <v>128</v>
      </c>
      <c r="E92" t="s">
        <v>129</v>
      </c>
      <c r="F92" s="3">
        <v>46162</v>
      </c>
      <c r="G92" t="str">
        <f>"05782960487"</f>
        <v>05782960487</v>
      </c>
    </row>
    <row r="93" spans="1:7" x14ac:dyDescent="0.2">
      <c r="A93" s="2">
        <v>226</v>
      </c>
      <c r="B93" s="3">
        <v>46162</v>
      </c>
      <c r="C93" s="1">
        <v>1811.7</v>
      </c>
      <c r="D93" t="s">
        <v>77</v>
      </c>
      <c r="E93" t="s">
        <v>130</v>
      </c>
      <c r="F93" s="3">
        <v>46162</v>
      </c>
      <c r="G93" t="str">
        <f>"03543000370"</f>
        <v>03543000370</v>
      </c>
    </row>
    <row r="94" spans="1:7" x14ac:dyDescent="0.2">
      <c r="A94" s="2">
        <v>227</v>
      </c>
      <c r="B94" s="3">
        <v>46162</v>
      </c>
      <c r="C94">
        <v>664.89</v>
      </c>
      <c r="D94" t="s">
        <v>35</v>
      </c>
      <c r="E94" t="s">
        <v>131</v>
      </c>
      <c r="F94" s="3">
        <v>46162</v>
      </c>
      <c r="G94" t="str">
        <f>"11723840150"</f>
        <v>11723840150</v>
      </c>
    </row>
    <row r="95" spans="1:7" x14ac:dyDescent="0.2">
      <c r="A95" s="2">
        <v>228</v>
      </c>
      <c r="B95" s="3">
        <v>46162</v>
      </c>
      <c r="C95" s="1">
        <v>61710.61</v>
      </c>
      <c r="D95" t="s">
        <v>87</v>
      </c>
      <c r="E95" t="s">
        <v>132</v>
      </c>
      <c r="F95" s="3">
        <v>46162</v>
      </c>
      <c r="G95" t="str">
        <f>""</f>
        <v/>
      </c>
    </row>
    <row r="96" spans="1:7" x14ac:dyDescent="0.2">
      <c r="A96" s="2">
        <v>229</v>
      </c>
      <c r="B96" s="3">
        <v>46162</v>
      </c>
      <c r="C96">
        <v>395.96</v>
      </c>
      <c r="D96" t="s">
        <v>87</v>
      </c>
      <c r="E96" t="s">
        <v>133</v>
      </c>
      <c r="F96" s="3">
        <v>46162</v>
      </c>
      <c r="G96" t="str">
        <f>""</f>
        <v/>
      </c>
    </row>
    <row r="97" spans="1:7" x14ac:dyDescent="0.2">
      <c r="A97" s="2">
        <v>230</v>
      </c>
      <c r="B97" s="3">
        <v>46162</v>
      </c>
      <c r="C97">
        <v>131.03</v>
      </c>
      <c r="D97" t="s">
        <v>87</v>
      </c>
      <c r="E97" t="s">
        <v>133</v>
      </c>
      <c r="F97" s="3">
        <v>46162</v>
      </c>
      <c r="G97" t="str">
        <f>""</f>
        <v/>
      </c>
    </row>
    <row r="98" spans="1:7" x14ac:dyDescent="0.2">
      <c r="A98" s="2">
        <v>231</v>
      </c>
      <c r="B98" s="3">
        <v>46162</v>
      </c>
      <c r="C98">
        <v>44</v>
      </c>
      <c r="D98" t="s">
        <v>87</v>
      </c>
      <c r="E98" t="s">
        <v>133</v>
      </c>
      <c r="F98" s="3">
        <v>46162</v>
      </c>
      <c r="G98" t="str">
        <f>""</f>
        <v/>
      </c>
    </row>
    <row r="99" spans="1:7" x14ac:dyDescent="0.2">
      <c r="A99" s="2">
        <v>232</v>
      </c>
      <c r="B99" s="3">
        <v>46162</v>
      </c>
      <c r="C99">
        <v>65.680000000000007</v>
      </c>
      <c r="D99" t="s">
        <v>87</v>
      </c>
      <c r="E99" t="s">
        <v>133</v>
      </c>
      <c r="F99" s="3">
        <v>46162</v>
      </c>
      <c r="G99" t="str">
        <f>""</f>
        <v/>
      </c>
    </row>
    <row r="100" spans="1:7" x14ac:dyDescent="0.2">
      <c r="A100" s="2">
        <v>233</v>
      </c>
      <c r="B100" s="3">
        <v>46162</v>
      </c>
      <c r="C100">
        <v>104.86</v>
      </c>
      <c r="D100" t="s">
        <v>87</v>
      </c>
      <c r="E100" t="s">
        <v>133</v>
      </c>
      <c r="F100" s="3">
        <v>46162</v>
      </c>
      <c r="G100" t="str">
        <f>""</f>
        <v/>
      </c>
    </row>
    <row r="101" spans="1:7" x14ac:dyDescent="0.2">
      <c r="A101" s="2">
        <v>234</v>
      </c>
      <c r="B101" s="3">
        <v>46162</v>
      </c>
      <c r="C101">
        <v>131.29</v>
      </c>
      <c r="D101" t="s">
        <v>87</v>
      </c>
      <c r="E101" t="s">
        <v>133</v>
      </c>
      <c r="F101" s="3">
        <v>46162</v>
      </c>
      <c r="G101" t="str">
        <f>""</f>
        <v/>
      </c>
    </row>
    <row r="102" spans="1:7" x14ac:dyDescent="0.2">
      <c r="A102" s="2">
        <v>235</v>
      </c>
      <c r="B102" s="3">
        <v>46162</v>
      </c>
      <c r="C102">
        <v>111.88</v>
      </c>
      <c r="D102" t="s">
        <v>87</v>
      </c>
      <c r="E102" t="s">
        <v>133</v>
      </c>
      <c r="F102" s="3">
        <v>46162</v>
      </c>
      <c r="G102" t="str">
        <f>""</f>
        <v/>
      </c>
    </row>
    <row r="103" spans="1:7" x14ac:dyDescent="0.2">
      <c r="A103" s="2">
        <v>236</v>
      </c>
      <c r="B103" s="3">
        <v>46162</v>
      </c>
      <c r="C103" s="1">
        <v>8753.64</v>
      </c>
      <c r="D103" t="s">
        <v>87</v>
      </c>
      <c r="E103" t="s">
        <v>133</v>
      </c>
      <c r="F103" s="3">
        <v>46162</v>
      </c>
      <c r="G103" t="str">
        <f>""</f>
        <v/>
      </c>
    </row>
    <row r="104" spans="1:7" x14ac:dyDescent="0.2">
      <c r="A104" s="2">
        <v>237</v>
      </c>
      <c r="B104" s="3">
        <v>46162</v>
      </c>
      <c r="C104" s="1">
        <v>60463.81</v>
      </c>
      <c r="D104" t="s">
        <v>83</v>
      </c>
      <c r="E104" t="s">
        <v>134</v>
      </c>
      <c r="F104" s="3">
        <v>46162</v>
      </c>
      <c r="G104" t="str">
        <f>""</f>
        <v/>
      </c>
    </row>
    <row r="105" spans="1:7" x14ac:dyDescent="0.2">
      <c r="A105" s="2">
        <v>238</v>
      </c>
      <c r="B105" s="3">
        <v>46162</v>
      </c>
      <c r="C105" s="1">
        <v>2050.91</v>
      </c>
      <c r="D105" t="s">
        <v>83</v>
      </c>
      <c r="E105" t="s">
        <v>135</v>
      </c>
      <c r="F105" s="3">
        <v>46162</v>
      </c>
      <c r="G105" t="str">
        <f>""</f>
        <v/>
      </c>
    </row>
    <row r="106" spans="1:7" x14ac:dyDescent="0.2">
      <c r="A106" s="2">
        <v>239</v>
      </c>
      <c r="B106" s="3">
        <v>46168</v>
      </c>
      <c r="C106">
        <v>85.78</v>
      </c>
      <c r="D106" t="s">
        <v>14</v>
      </c>
      <c r="E106" t="s">
        <v>136</v>
      </c>
      <c r="F106" s="3">
        <v>46168</v>
      </c>
      <c r="G106" t="str">
        <f>""</f>
        <v/>
      </c>
    </row>
    <row r="107" spans="1:7" x14ac:dyDescent="0.2">
      <c r="A107" s="2">
        <v>240</v>
      </c>
      <c r="B107" s="3">
        <v>46163</v>
      </c>
      <c r="C107">
        <v>89.92</v>
      </c>
      <c r="D107" t="s">
        <v>79</v>
      </c>
      <c r="E107" t="s">
        <v>137</v>
      </c>
      <c r="F107" s="3">
        <v>46163</v>
      </c>
      <c r="G107" t="str">
        <f>"94119000480"</f>
        <v>94119000480</v>
      </c>
    </row>
    <row r="108" spans="1:7" x14ac:dyDescent="0.2">
      <c r="A108" s="2">
        <v>241</v>
      </c>
      <c r="B108" s="3">
        <v>46169</v>
      </c>
      <c r="C108" s="1">
        <v>56867</v>
      </c>
      <c r="D108" t="s">
        <v>81</v>
      </c>
      <c r="E108" t="s">
        <v>137</v>
      </c>
      <c r="F108" s="3">
        <v>46169</v>
      </c>
      <c r="G108" t="str">
        <f>""</f>
        <v/>
      </c>
    </row>
    <row r="109" spans="1:7" x14ac:dyDescent="0.2">
      <c r="A109" s="2">
        <v>242</v>
      </c>
      <c r="B109" s="3">
        <v>46169</v>
      </c>
      <c r="C109" s="1">
        <v>4277</v>
      </c>
      <c r="D109" t="s">
        <v>82</v>
      </c>
      <c r="E109" t="s">
        <v>137</v>
      </c>
      <c r="F109" s="3">
        <v>46169</v>
      </c>
      <c r="G109" t="str">
        <f>""</f>
        <v/>
      </c>
    </row>
    <row r="110" spans="1:7" x14ac:dyDescent="0.2">
      <c r="A110" s="2">
        <v>243</v>
      </c>
      <c r="B110" s="3">
        <v>46168</v>
      </c>
      <c r="C110" s="1">
        <v>1811.86</v>
      </c>
      <c r="D110" t="s">
        <v>138</v>
      </c>
      <c r="E110" t="s">
        <v>139</v>
      </c>
      <c r="F110" s="3">
        <v>46168</v>
      </c>
      <c r="G110" t="str">
        <f>"13439841001"</f>
        <v>13439841001</v>
      </c>
    </row>
    <row r="111" spans="1:7" x14ac:dyDescent="0.2">
      <c r="A111" s="2">
        <v>244</v>
      </c>
      <c r="B111" s="3">
        <v>46168</v>
      </c>
      <c r="C111">
        <v>336</v>
      </c>
      <c r="D111" t="s">
        <v>96</v>
      </c>
      <c r="E111" t="s">
        <v>140</v>
      </c>
      <c r="F111" s="3">
        <v>46168</v>
      </c>
      <c r="G111" t="str">
        <f>""</f>
        <v/>
      </c>
    </row>
    <row r="112" spans="1:7" x14ac:dyDescent="0.2">
      <c r="A112" s="2">
        <v>245</v>
      </c>
      <c r="B112" s="3">
        <v>46168</v>
      </c>
      <c r="C112">
        <v>22.49</v>
      </c>
      <c r="D112" t="s">
        <v>141</v>
      </c>
      <c r="E112" t="s">
        <v>142</v>
      </c>
      <c r="F112" s="3">
        <v>46168</v>
      </c>
      <c r="G112" t="str">
        <f>""</f>
        <v/>
      </c>
    </row>
    <row r="113" spans="1:7" x14ac:dyDescent="0.2">
      <c r="A113" s="2">
        <v>246</v>
      </c>
      <c r="B113" s="3">
        <v>46168</v>
      </c>
      <c r="C113">
        <v>42</v>
      </c>
      <c r="D113" t="s">
        <v>54</v>
      </c>
      <c r="E113" t="s">
        <v>143</v>
      </c>
      <c r="F113" s="3">
        <v>46168</v>
      </c>
      <c r="G113" t="str">
        <f>""</f>
        <v/>
      </c>
    </row>
    <row r="114" spans="1:7" x14ac:dyDescent="0.2">
      <c r="A114" s="2">
        <v>247</v>
      </c>
      <c r="B114" s="3">
        <v>46168</v>
      </c>
      <c r="C114">
        <v>139</v>
      </c>
      <c r="D114" t="s">
        <v>144</v>
      </c>
      <c r="E114" t="s">
        <v>145</v>
      </c>
      <c r="F114" s="3">
        <v>46168</v>
      </c>
      <c r="G114" t="str">
        <f>""</f>
        <v/>
      </c>
    </row>
    <row r="115" spans="1:7" x14ac:dyDescent="0.2">
      <c r="A115" s="2">
        <v>248</v>
      </c>
      <c r="B115" s="3">
        <v>46168</v>
      </c>
      <c r="C115" s="1">
        <v>46163</v>
      </c>
      <c r="D115" t="s">
        <v>146</v>
      </c>
      <c r="E115" t="s">
        <v>147</v>
      </c>
      <c r="F115" s="3">
        <v>46168</v>
      </c>
      <c r="G115" t="str">
        <f>"01657700157"</f>
        <v>01657700157</v>
      </c>
    </row>
    <row r="116" spans="1:7" x14ac:dyDescent="0.2">
      <c r="A116" s="2">
        <v>249</v>
      </c>
      <c r="B116" s="3">
        <v>46168</v>
      </c>
      <c r="C116">
        <v>35.96</v>
      </c>
      <c r="D116" t="s">
        <v>148</v>
      </c>
      <c r="E116" t="s">
        <v>149</v>
      </c>
      <c r="F116" s="3">
        <v>46168</v>
      </c>
      <c r="G116" t="str">
        <f>"02046570426"</f>
        <v>02046570426</v>
      </c>
    </row>
    <row r="117" spans="1:7" x14ac:dyDescent="0.2">
      <c r="A117" s="2">
        <v>250</v>
      </c>
      <c r="B117" s="3">
        <v>46168</v>
      </c>
      <c r="C117">
        <v>184.92</v>
      </c>
      <c r="D117" t="s">
        <v>33</v>
      </c>
      <c r="E117" t="s">
        <v>150</v>
      </c>
      <c r="F117" s="3">
        <v>46168</v>
      </c>
      <c r="G117" t="str">
        <f>"12883420155"</f>
        <v>12883420155</v>
      </c>
    </row>
    <row r="118" spans="1:7" x14ac:dyDescent="0.2">
      <c r="A118" s="2">
        <v>251</v>
      </c>
      <c r="B118" s="3">
        <v>46168</v>
      </c>
      <c r="C118" s="1">
        <v>10122.98</v>
      </c>
      <c r="D118" t="s">
        <v>151</v>
      </c>
      <c r="E118" t="s">
        <v>152</v>
      </c>
      <c r="F118" s="3">
        <v>46168</v>
      </c>
      <c r="G118" t="str">
        <f>"03311300101"</f>
        <v>03311300101</v>
      </c>
    </row>
    <row r="119" spans="1:7" x14ac:dyDescent="0.2">
      <c r="A119" s="2">
        <v>252</v>
      </c>
      <c r="B119" s="3">
        <v>46168</v>
      </c>
      <c r="C119">
        <v>100.1</v>
      </c>
      <c r="D119" t="s">
        <v>153</v>
      </c>
      <c r="E119" t="s">
        <v>154</v>
      </c>
      <c r="F119" s="3">
        <v>46168</v>
      </c>
      <c r="G119" t="str">
        <f>""</f>
        <v/>
      </c>
    </row>
    <row r="120" spans="1:7" x14ac:dyDescent="0.2">
      <c r="A120" s="2">
        <v>253</v>
      </c>
      <c r="B120" s="3">
        <v>46168</v>
      </c>
      <c r="C120">
        <v>18.11</v>
      </c>
      <c r="D120" t="s">
        <v>68</v>
      </c>
      <c r="E120" t="s">
        <v>154</v>
      </c>
      <c r="F120" s="3">
        <v>46168</v>
      </c>
      <c r="G120" t="str">
        <f>""</f>
        <v/>
      </c>
    </row>
    <row r="121" spans="1:7" x14ac:dyDescent="0.2">
      <c r="A121" s="2">
        <v>254</v>
      </c>
      <c r="B121" s="3">
        <v>46168</v>
      </c>
      <c r="C121">
        <v>69.7</v>
      </c>
      <c r="D121" t="s">
        <v>50</v>
      </c>
      <c r="E121" t="s">
        <v>154</v>
      </c>
      <c r="F121" s="3">
        <v>46168</v>
      </c>
      <c r="G121" t="str">
        <f>""</f>
        <v/>
      </c>
    </row>
    <row r="122" spans="1:7" x14ac:dyDescent="0.2">
      <c r="A122" s="2">
        <v>255</v>
      </c>
      <c r="B122" s="3">
        <v>46168</v>
      </c>
      <c r="C122">
        <v>274.57</v>
      </c>
      <c r="D122" t="s">
        <v>138</v>
      </c>
      <c r="E122" t="s">
        <v>155</v>
      </c>
      <c r="F122" s="3">
        <v>46168</v>
      </c>
      <c r="G122" t="str">
        <f>"13439841001"</f>
        <v>13439841001</v>
      </c>
    </row>
    <row r="123" spans="1:7" x14ac:dyDescent="0.2">
      <c r="A123" s="2">
        <v>257</v>
      </c>
      <c r="B123" s="3">
        <v>46168</v>
      </c>
      <c r="C123" s="1">
        <v>2780.84</v>
      </c>
      <c r="D123" t="s">
        <v>138</v>
      </c>
      <c r="E123" t="s">
        <v>156</v>
      </c>
      <c r="F123" s="3">
        <v>46168</v>
      </c>
      <c r="G123" t="str">
        <f>"13439841001"</f>
        <v>13439841001</v>
      </c>
    </row>
    <row r="124" spans="1:7" x14ac:dyDescent="0.2">
      <c r="A124" s="2">
        <v>258</v>
      </c>
      <c r="B124" s="3">
        <v>46168</v>
      </c>
      <c r="C124">
        <v>174.55</v>
      </c>
      <c r="D124" t="s">
        <v>157</v>
      </c>
      <c r="E124" t="s">
        <v>158</v>
      </c>
      <c r="F124" s="3">
        <v>46168</v>
      </c>
      <c r="G124" t="str">
        <f>"00150610517"</f>
        <v>00150610517</v>
      </c>
    </row>
    <row r="125" spans="1:7" x14ac:dyDescent="0.2">
      <c r="A125" s="2">
        <v>259</v>
      </c>
      <c r="B125" s="3">
        <v>46171</v>
      </c>
      <c r="C125" s="1">
        <v>10000</v>
      </c>
      <c r="D125" t="s">
        <v>159</v>
      </c>
      <c r="E125" t="s">
        <v>160</v>
      </c>
      <c r="F125" s="3">
        <v>46171</v>
      </c>
      <c r="G125" t="str">
        <f>""</f>
        <v/>
      </c>
    </row>
    <row r="126" spans="1:7" x14ac:dyDescent="0.2">
      <c r="A126" s="2">
        <v>261</v>
      </c>
      <c r="B126" s="3">
        <v>46185</v>
      </c>
      <c r="C126">
        <v>900</v>
      </c>
      <c r="D126" t="s">
        <v>63</v>
      </c>
      <c r="E126" t="s">
        <v>161</v>
      </c>
      <c r="F126" s="3">
        <v>46185</v>
      </c>
    </row>
    <row r="127" spans="1:7" x14ac:dyDescent="0.2">
      <c r="A127" s="2">
        <v>262</v>
      </c>
      <c r="B127" s="3">
        <v>46171</v>
      </c>
      <c r="C127">
        <v>433.2</v>
      </c>
      <c r="D127" t="s">
        <v>43</v>
      </c>
      <c r="E127" t="s">
        <v>162</v>
      </c>
      <c r="F127" s="3">
        <v>46171</v>
      </c>
      <c r="G127" t="str">
        <f>""</f>
        <v/>
      </c>
    </row>
    <row r="128" spans="1:7" x14ac:dyDescent="0.2">
      <c r="A128" s="2">
        <v>263</v>
      </c>
      <c r="B128" s="3">
        <v>46171</v>
      </c>
      <c r="C128">
        <v>130.07</v>
      </c>
      <c r="D128" t="s">
        <v>163</v>
      </c>
      <c r="E128" t="s">
        <v>164</v>
      </c>
      <c r="F128" s="3">
        <v>46171</v>
      </c>
      <c r="G128" t="str">
        <f>""</f>
        <v/>
      </c>
    </row>
    <row r="129" spans="1:7" x14ac:dyDescent="0.2">
      <c r="A129" s="2">
        <v>264</v>
      </c>
      <c r="B129" s="3">
        <v>46171</v>
      </c>
      <c r="C129">
        <v>37.200000000000003</v>
      </c>
      <c r="D129" t="s">
        <v>165</v>
      </c>
      <c r="E129" t="s">
        <v>166</v>
      </c>
      <c r="F129" s="3">
        <v>46171</v>
      </c>
      <c r="G129" t="str">
        <f>""</f>
        <v/>
      </c>
    </row>
    <row r="130" spans="1:7" x14ac:dyDescent="0.2">
      <c r="A130" s="2">
        <v>265</v>
      </c>
      <c r="B130" s="3">
        <v>46171</v>
      </c>
      <c r="C130">
        <v>21.33</v>
      </c>
      <c r="D130" t="s">
        <v>144</v>
      </c>
      <c r="E130" t="s">
        <v>167</v>
      </c>
      <c r="F130" s="3">
        <v>46171</v>
      </c>
      <c r="G130" t="str">
        <f>""</f>
        <v/>
      </c>
    </row>
    <row r="131" spans="1:7" x14ac:dyDescent="0.2">
      <c r="A131" s="2">
        <v>266</v>
      </c>
      <c r="B131" s="3">
        <v>46177</v>
      </c>
      <c r="C131">
        <v>7.8</v>
      </c>
      <c r="D131" t="s">
        <v>9</v>
      </c>
      <c r="E131" t="s">
        <v>168</v>
      </c>
      <c r="F131" s="3">
        <v>46177</v>
      </c>
      <c r="G131" t="str">
        <f>"09771701001"</f>
        <v>09771701001</v>
      </c>
    </row>
    <row r="132" spans="1:7" x14ac:dyDescent="0.2">
      <c r="A132" s="2">
        <v>267</v>
      </c>
      <c r="B132" s="3">
        <v>46177</v>
      </c>
      <c r="C132">
        <v>115.23</v>
      </c>
      <c r="D132" t="s">
        <v>11</v>
      </c>
      <c r="E132" t="s">
        <v>168</v>
      </c>
      <c r="F132" s="3">
        <v>46177</v>
      </c>
      <c r="G132" t="str">
        <f>"07516911000"</f>
        <v>07516911000</v>
      </c>
    </row>
    <row r="133" spans="1:7" x14ac:dyDescent="0.2">
      <c r="A133" s="2">
        <v>268</v>
      </c>
      <c r="B133" s="3">
        <v>46177</v>
      </c>
      <c r="C133">
        <v>1</v>
      </c>
      <c r="D133" t="s">
        <v>16</v>
      </c>
      <c r="E133" t="s">
        <v>169</v>
      </c>
      <c r="F133" s="3">
        <v>46177</v>
      </c>
      <c r="G133" t="str">
        <f>"10537050964"</f>
        <v>10537050964</v>
      </c>
    </row>
    <row r="134" spans="1:7" x14ac:dyDescent="0.2">
      <c r="A134" s="2">
        <v>269</v>
      </c>
      <c r="B134" s="3">
        <v>46178</v>
      </c>
      <c r="C134">
        <v>853.58</v>
      </c>
      <c r="D134" t="s">
        <v>61</v>
      </c>
      <c r="E134" t="s">
        <v>170</v>
      </c>
      <c r="F134" s="3">
        <v>46178</v>
      </c>
      <c r="G134" t="str">
        <f>""</f>
        <v/>
      </c>
    </row>
    <row r="135" spans="1:7" x14ac:dyDescent="0.2">
      <c r="A135" s="2">
        <v>270</v>
      </c>
      <c r="B135" s="3">
        <v>46178</v>
      </c>
      <c r="C135">
        <v>680.89</v>
      </c>
      <c r="D135" t="s">
        <v>64</v>
      </c>
      <c r="E135" t="s">
        <v>170</v>
      </c>
      <c r="F135" s="3">
        <v>46178</v>
      </c>
      <c r="G135" t="str">
        <f>""</f>
        <v/>
      </c>
    </row>
    <row r="136" spans="1:7" x14ac:dyDescent="0.2">
      <c r="A136" s="2">
        <v>271</v>
      </c>
      <c r="B136" s="3">
        <v>46178</v>
      </c>
      <c r="C136">
        <v>169.62</v>
      </c>
      <c r="D136" t="s">
        <v>163</v>
      </c>
      <c r="E136" t="s">
        <v>170</v>
      </c>
      <c r="F136" s="3">
        <v>46178</v>
      </c>
      <c r="G136" t="str">
        <f>""</f>
        <v/>
      </c>
    </row>
    <row r="137" spans="1:7" x14ac:dyDescent="0.2">
      <c r="A137" s="2">
        <v>272</v>
      </c>
      <c r="B137" s="3">
        <v>46178</v>
      </c>
      <c r="C137" s="1">
        <v>1134.6500000000001</v>
      </c>
      <c r="D137" t="s">
        <v>153</v>
      </c>
      <c r="E137" t="s">
        <v>170</v>
      </c>
      <c r="F137" s="3">
        <v>46178</v>
      </c>
      <c r="G137" t="str">
        <f>""</f>
        <v/>
      </c>
    </row>
    <row r="138" spans="1:7" x14ac:dyDescent="0.2">
      <c r="A138" s="2">
        <v>273</v>
      </c>
      <c r="B138" s="3">
        <v>46178</v>
      </c>
      <c r="C138">
        <v>588.1</v>
      </c>
      <c r="D138" t="s">
        <v>68</v>
      </c>
      <c r="E138" t="s">
        <v>171</v>
      </c>
      <c r="F138" s="3">
        <v>46178</v>
      </c>
      <c r="G138" t="str">
        <f>""</f>
        <v/>
      </c>
    </row>
    <row r="139" spans="1:7" x14ac:dyDescent="0.2">
      <c r="A139" s="2">
        <v>274</v>
      </c>
      <c r="B139" s="3">
        <v>46178</v>
      </c>
      <c r="C139">
        <v>69.150000000000006</v>
      </c>
      <c r="D139" t="s">
        <v>172</v>
      </c>
      <c r="E139" t="s">
        <v>171</v>
      </c>
      <c r="F139" s="3">
        <v>46178</v>
      </c>
      <c r="G139" t="str">
        <f>""</f>
        <v/>
      </c>
    </row>
    <row r="140" spans="1:7" x14ac:dyDescent="0.2">
      <c r="A140" s="2">
        <v>275</v>
      </c>
      <c r="B140" s="3">
        <v>46185</v>
      </c>
      <c r="C140" s="1">
        <v>2400</v>
      </c>
      <c r="D140" t="s">
        <v>173</v>
      </c>
      <c r="E140" t="s">
        <v>174</v>
      </c>
      <c r="F140" s="3">
        <v>46185</v>
      </c>
      <c r="G140" t="str">
        <f>""</f>
        <v/>
      </c>
    </row>
    <row r="141" spans="1:7" x14ac:dyDescent="0.2">
      <c r="A141" s="2">
        <v>276</v>
      </c>
      <c r="B141" s="3">
        <v>46185</v>
      </c>
      <c r="C141" s="1">
        <v>9587.31</v>
      </c>
      <c r="D141" t="s">
        <v>119</v>
      </c>
      <c r="E141" t="s">
        <v>175</v>
      </c>
      <c r="F141" s="3">
        <v>46185</v>
      </c>
      <c r="G141" t="str">
        <f>"02118311006"</f>
        <v>02118311006</v>
      </c>
    </row>
    <row r="142" spans="1:7" x14ac:dyDescent="0.2">
      <c r="A142" s="2">
        <v>277</v>
      </c>
      <c r="B142" s="3">
        <v>46191</v>
      </c>
      <c r="C142">
        <v>20</v>
      </c>
      <c r="D142" t="s">
        <v>50</v>
      </c>
      <c r="E142" t="s">
        <v>176</v>
      </c>
      <c r="F142" s="3">
        <v>46191</v>
      </c>
      <c r="G142" t="str">
        <f>""</f>
        <v/>
      </c>
    </row>
    <row r="143" spans="1:7" x14ac:dyDescent="0.2">
      <c r="A143" s="2">
        <v>278</v>
      </c>
      <c r="B143" s="3">
        <v>46191</v>
      </c>
      <c r="C143">
        <v>71.010000000000005</v>
      </c>
      <c r="D143" t="s">
        <v>52</v>
      </c>
      <c r="E143" t="s">
        <v>176</v>
      </c>
      <c r="F143" s="3">
        <v>46191</v>
      </c>
      <c r="G143" t="str">
        <f>""</f>
        <v/>
      </c>
    </row>
    <row r="144" spans="1:7" x14ac:dyDescent="0.2">
      <c r="A144" s="2">
        <v>279</v>
      </c>
      <c r="B144" s="3">
        <v>46191</v>
      </c>
      <c r="C144">
        <v>119.3</v>
      </c>
      <c r="D144" t="s">
        <v>57</v>
      </c>
      <c r="E144" t="s">
        <v>177</v>
      </c>
      <c r="F144" s="3">
        <v>46191</v>
      </c>
    </row>
    <row r="145" spans="1:7" x14ac:dyDescent="0.2">
      <c r="A145" s="2">
        <v>280</v>
      </c>
      <c r="B145" s="3">
        <v>46191</v>
      </c>
      <c r="C145" s="1">
        <v>1897.1</v>
      </c>
      <c r="D145" t="s">
        <v>77</v>
      </c>
      <c r="E145" t="s">
        <v>178</v>
      </c>
      <c r="F145" s="3">
        <v>46191</v>
      </c>
      <c r="G145" t="str">
        <f>"03543000370"</f>
        <v>03543000370</v>
      </c>
    </row>
    <row r="146" spans="1:7" x14ac:dyDescent="0.2">
      <c r="A146" s="2">
        <v>281</v>
      </c>
      <c r="B146" s="3">
        <v>46191</v>
      </c>
      <c r="C146">
        <v>842</v>
      </c>
      <c r="D146" t="s">
        <v>29</v>
      </c>
      <c r="E146" t="s">
        <v>179</v>
      </c>
      <c r="F146" s="3">
        <v>46191</v>
      </c>
      <c r="G146" t="str">
        <f>"06714021000"</f>
        <v>06714021000</v>
      </c>
    </row>
    <row r="147" spans="1:7" x14ac:dyDescent="0.2">
      <c r="A147" s="2">
        <v>282</v>
      </c>
      <c r="B147" s="3">
        <v>46191</v>
      </c>
      <c r="C147">
        <v>51.48</v>
      </c>
      <c r="D147" t="s">
        <v>66</v>
      </c>
      <c r="E147" t="s">
        <v>180</v>
      </c>
      <c r="F147" s="3">
        <v>46191</v>
      </c>
      <c r="G147" t="str">
        <f>""</f>
        <v/>
      </c>
    </row>
    <row r="148" spans="1:7" x14ac:dyDescent="0.2">
      <c r="A148" s="2">
        <v>283</v>
      </c>
      <c r="B148" s="3">
        <v>46191</v>
      </c>
      <c r="C148">
        <v>747.32</v>
      </c>
      <c r="D148" t="s">
        <v>14</v>
      </c>
      <c r="E148" t="s">
        <v>181</v>
      </c>
      <c r="F148" s="3">
        <v>46191</v>
      </c>
      <c r="G148" t="str">
        <f>""</f>
        <v/>
      </c>
    </row>
    <row r="149" spans="1:7" x14ac:dyDescent="0.2">
      <c r="A149" s="2">
        <v>284</v>
      </c>
      <c r="B149" s="3">
        <v>46191</v>
      </c>
      <c r="C149" s="1">
        <v>1410</v>
      </c>
      <c r="D149" t="s">
        <v>37</v>
      </c>
      <c r="E149" t="s">
        <v>182</v>
      </c>
      <c r="F149" s="3">
        <v>46191</v>
      </c>
      <c r="G149" t="str">
        <f>"02163100502"</f>
        <v>02163100502</v>
      </c>
    </row>
    <row r="150" spans="1:7" x14ac:dyDescent="0.2">
      <c r="A150" s="2">
        <v>285</v>
      </c>
      <c r="B150" s="3">
        <v>46191</v>
      </c>
      <c r="C150">
        <v>68.099999999999994</v>
      </c>
      <c r="D150" t="s">
        <v>183</v>
      </c>
      <c r="E150" t="s">
        <v>184</v>
      </c>
      <c r="F150" s="3">
        <v>46191</v>
      </c>
      <c r="G150" t="str">
        <f>"10184840154"</f>
        <v>10184840154</v>
      </c>
    </row>
    <row r="151" spans="1:7" x14ac:dyDescent="0.2">
      <c r="A151" s="2">
        <v>286</v>
      </c>
      <c r="B151" s="3">
        <v>46191</v>
      </c>
      <c r="C151" s="1">
        <v>3650</v>
      </c>
      <c r="D151" t="s">
        <v>31</v>
      </c>
      <c r="E151" t="s">
        <v>185</v>
      </c>
      <c r="F151" s="3">
        <v>46191</v>
      </c>
      <c r="G151" t="str">
        <f>"01944260221"</f>
        <v>01944260221</v>
      </c>
    </row>
    <row r="152" spans="1:7" x14ac:dyDescent="0.2">
      <c r="A152" s="2">
        <v>287</v>
      </c>
      <c r="B152" s="3">
        <v>46192</v>
      </c>
      <c r="C152" s="1">
        <v>1358.23</v>
      </c>
      <c r="D152" t="s">
        <v>83</v>
      </c>
      <c r="E152" t="s">
        <v>186</v>
      </c>
      <c r="F152" s="3">
        <v>46192</v>
      </c>
      <c r="G152" t="str">
        <f>""</f>
        <v/>
      </c>
    </row>
    <row r="153" spans="1:7" x14ac:dyDescent="0.2">
      <c r="A153" s="2">
        <v>288</v>
      </c>
      <c r="B153" s="3">
        <v>46192</v>
      </c>
      <c r="C153" s="1">
        <v>15228.01</v>
      </c>
      <c r="D153" t="s">
        <v>83</v>
      </c>
      <c r="E153" t="s">
        <v>187</v>
      </c>
      <c r="F153" s="3">
        <v>46192</v>
      </c>
      <c r="G153" t="str">
        <f>""</f>
        <v/>
      </c>
    </row>
    <row r="154" spans="1:7" x14ac:dyDescent="0.2">
      <c r="A154" s="2">
        <v>289</v>
      </c>
      <c r="B154" s="3">
        <v>46192</v>
      </c>
      <c r="C154">
        <v>274.45999999999998</v>
      </c>
      <c r="D154" t="s">
        <v>83</v>
      </c>
      <c r="E154" t="s">
        <v>188</v>
      </c>
      <c r="F154" s="3">
        <v>46192</v>
      </c>
      <c r="G154" t="str">
        <f>""</f>
        <v/>
      </c>
    </row>
    <row r="155" spans="1:7" x14ac:dyDescent="0.2">
      <c r="A155" s="2">
        <v>290</v>
      </c>
      <c r="B155" s="3">
        <v>46192</v>
      </c>
      <c r="C155" s="1">
        <v>8440.9</v>
      </c>
      <c r="D155" t="s">
        <v>87</v>
      </c>
      <c r="E155" t="s">
        <v>189</v>
      </c>
      <c r="F155" s="3">
        <v>46192</v>
      </c>
      <c r="G155" t="str">
        <f>""</f>
        <v/>
      </c>
    </row>
    <row r="156" spans="1:7" x14ac:dyDescent="0.2">
      <c r="A156" s="2">
        <v>291</v>
      </c>
      <c r="B156" s="3">
        <v>46192</v>
      </c>
      <c r="C156" s="1">
        <v>60076.61</v>
      </c>
      <c r="D156" t="s">
        <v>87</v>
      </c>
      <c r="E156" t="s">
        <v>189</v>
      </c>
      <c r="F156" s="3">
        <v>46192</v>
      </c>
      <c r="G156" t="str">
        <f>""</f>
        <v/>
      </c>
    </row>
    <row r="157" spans="1:7" x14ac:dyDescent="0.2">
      <c r="A157" s="2">
        <v>292</v>
      </c>
      <c r="B157" s="3">
        <v>46192</v>
      </c>
      <c r="C157">
        <v>366.2</v>
      </c>
      <c r="D157" t="s">
        <v>87</v>
      </c>
      <c r="E157" t="s">
        <v>189</v>
      </c>
      <c r="F157" s="3">
        <v>46192</v>
      </c>
      <c r="G157" t="str">
        <f>""</f>
        <v/>
      </c>
    </row>
    <row r="158" spans="1:7" x14ac:dyDescent="0.2">
      <c r="A158" s="2">
        <v>293</v>
      </c>
      <c r="B158" s="3">
        <v>46192</v>
      </c>
      <c r="C158">
        <v>133.44</v>
      </c>
      <c r="D158" t="s">
        <v>87</v>
      </c>
      <c r="E158" t="s">
        <v>189</v>
      </c>
      <c r="F158" s="3">
        <v>46192</v>
      </c>
      <c r="G158" t="str">
        <f>""</f>
        <v/>
      </c>
    </row>
    <row r="159" spans="1:7" x14ac:dyDescent="0.2">
      <c r="A159" s="2">
        <v>294</v>
      </c>
      <c r="B159" s="3">
        <v>46192</v>
      </c>
      <c r="C159">
        <v>109.93</v>
      </c>
      <c r="D159" t="s">
        <v>87</v>
      </c>
      <c r="E159" t="s">
        <v>189</v>
      </c>
      <c r="F159" s="3">
        <v>46192</v>
      </c>
      <c r="G159" t="str">
        <f>""</f>
        <v/>
      </c>
    </row>
    <row r="160" spans="1:7" x14ac:dyDescent="0.2">
      <c r="A160" s="2">
        <v>295</v>
      </c>
      <c r="B160" s="3">
        <v>46192</v>
      </c>
      <c r="C160">
        <v>104.38</v>
      </c>
      <c r="D160" t="s">
        <v>87</v>
      </c>
      <c r="E160" t="s">
        <v>189</v>
      </c>
      <c r="F160" s="3">
        <v>46192</v>
      </c>
      <c r="G160" t="str">
        <f>""</f>
        <v/>
      </c>
    </row>
    <row r="161" spans="1:7" x14ac:dyDescent="0.2">
      <c r="A161" s="2">
        <v>296</v>
      </c>
      <c r="B161" s="3">
        <v>46192</v>
      </c>
      <c r="C161">
        <v>68.86</v>
      </c>
      <c r="D161" t="s">
        <v>87</v>
      </c>
      <c r="E161" t="s">
        <v>189</v>
      </c>
      <c r="F161" s="3">
        <v>46192</v>
      </c>
      <c r="G161" t="str">
        <f>""</f>
        <v/>
      </c>
    </row>
    <row r="162" spans="1:7" x14ac:dyDescent="0.2">
      <c r="A162" s="2">
        <v>297</v>
      </c>
      <c r="B162" s="3">
        <v>46192</v>
      </c>
      <c r="C162">
        <v>17.82</v>
      </c>
      <c r="D162" t="s">
        <v>87</v>
      </c>
      <c r="E162" t="s">
        <v>189</v>
      </c>
      <c r="F162" s="3">
        <v>46192</v>
      </c>
      <c r="G162" t="str">
        <f>""</f>
        <v/>
      </c>
    </row>
    <row r="163" spans="1:7" x14ac:dyDescent="0.2">
      <c r="A163" s="2">
        <v>298</v>
      </c>
      <c r="B163" s="3">
        <v>46192</v>
      </c>
      <c r="C163">
        <v>247.93</v>
      </c>
      <c r="D163" t="s">
        <v>71</v>
      </c>
      <c r="E163" t="s">
        <v>190</v>
      </c>
      <c r="F163" s="3">
        <v>46192</v>
      </c>
      <c r="G163" t="str">
        <f>""</f>
        <v/>
      </c>
    </row>
    <row r="164" spans="1:7" x14ac:dyDescent="0.2">
      <c r="A164" s="2">
        <v>299</v>
      </c>
      <c r="B164" s="3">
        <v>46192</v>
      </c>
      <c r="C164">
        <v>14.5</v>
      </c>
      <c r="D164" t="s">
        <v>163</v>
      </c>
      <c r="E164" t="s">
        <v>191</v>
      </c>
      <c r="F164" s="3">
        <v>46192</v>
      </c>
      <c r="G164" t="str">
        <f>""</f>
        <v/>
      </c>
    </row>
    <row r="165" spans="1:7" x14ac:dyDescent="0.2">
      <c r="A165" s="2">
        <v>300</v>
      </c>
      <c r="B165" s="3">
        <v>46192</v>
      </c>
      <c r="C165">
        <v>15</v>
      </c>
      <c r="D165" t="s">
        <v>172</v>
      </c>
      <c r="E165" t="s">
        <v>191</v>
      </c>
      <c r="F165" s="3">
        <v>46192</v>
      </c>
      <c r="G165" t="str">
        <f>""</f>
        <v/>
      </c>
    </row>
    <row r="166" spans="1:7" x14ac:dyDescent="0.2">
      <c r="A166" s="2">
        <v>301</v>
      </c>
      <c r="B166" s="3">
        <v>46192</v>
      </c>
      <c r="C166">
        <v>50.5</v>
      </c>
      <c r="D166" t="s">
        <v>54</v>
      </c>
      <c r="E166" t="s">
        <v>191</v>
      </c>
      <c r="F166" s="3">
        <v>46192</v>
      </c>
    </row>
    <row r="167" spans="1:7" x14ac:dyDescent="0.2">
      <c r="A167" s="2">
        <v>302</v>
      </c>
      <c r="B167" s="3">
        <v>46192</v>
      </c>
      <c r="C167" s="1">
        <v>5562.42</v>
      </c>
      <c r="D167" t="s">
        <v>117</v>
      </c>
      <c r="E167" t="s">
        <v>192</v>
      </c>
      <c r="F167" s="3">
        <v>46192</v>
      </c>
      <c r="G167" t="str">
        <f>"05143180486"</f>
        <v>05143180486</v>
      </c>
    </row>
    <row r="168" spans="1:7" x14ac:dyDescent="0.2">
      <c r="A168" s="2">
        <v>303</v>
      </c>
      <c r="B168" s="3">
        <v>46192</v>
      </c>
      <c r="C168" s="1">
        <v>13794.79</v>
      </c>
      <c r="D168" t="s">
        <v>193</v>
      </c>
      <c r="E168" t="s">
        <v>194</v>
      </c>
      <c r="F168" s="3">
        <v>46192</v>
      </c>
      <c r="G168" t="str">
        <f>"02266590484"</f>
        <v>02266590484</v>
      </c>
    </row>
    <row r="169" spans="1:7" x14ac:dyDescent="0.2">
      <c r="A169" s="2">
        <v>304</v>
      </c>
      <c r="B169" s="3">
        <v>46192</v>
      </c>
      <c r="C169">
        <v>241.09</v>
      </c>
      <c r="D169" t="s">
        <v>195</v>
      </c>
      <c r="E169" t="s">
        <v>196</v>
      </c>
      <c r="F169" s="3">
        <v>46192</v>
      </c>
      <c r="G169" t="str">
        <f>"11435101008"</f>
        <v>11435101008</v>
      </c>
    </row>
    <row r="170" spans="1:7" x14ac:dyDescent="0.2">
      <c r="A170" s="2">
        <v>305</v>
      </c>
      <c r="B170" s="3">
        <v>46195</v>
      </c>
      <c r="C170">
        <v>120.15</v>
      </c>
      <c r="D170" t="s">
        <v>79</v>
      </c>
      <c r="E170" t="s">
        <v>197</v>
      </c>
      <c r="F170" s="3">
        <v>46195</v>
      </c>
      <c r="G170" t="str">
        <f>"94119000480"</f>
        <v>94119000480</v>
      </c>
    </row>
    <row r="171" spans="1:7" x14ac:dyDescent="0.2">
      <c r="A171" s="2">
        <v>306</v>
      </c>
      <c r="B171" s="3">
        <v>46199</v>
      </c>
      <c r="C171" s="1">
        <v>66211</v>
      </c>
      <c r="D171" t="s">
        <v>81</v>
      </c>
      <c r="E171" t="s">
        <v>197</v>
      </c>
      <c r="F171" s="3">
        <v>46199</v>
      </c>
      <c r="G171" t="str">
        <f>""</f>
        <v/>
      </c>
    </row>
    <row r="172" spans="1:7" x14ac:dyDescent="0.2">
      <c r="A172" s="2">
        <v>307</v>
      </c>
      <c r="B172" s="3">
        <v>46199</v>
      </c>
      <c r="C172" s="1">
        <v>4277</v>
      </c>
      <c r="D172" t="s">
        <v>82</v>
      </c>
      <c r="E172" t="s">
        <v>197</v>
      </c>
      <c r="F172" s="3">
        <v>46199</v>
      </c>
      <c r="G172" t="str">
        <f>""</f>
        <v/>
      </c>
    </row>
    <row r="173" spans="1:7" x14ac:dyDescent="0.2">
      <c r="A173" s="2">
        <v>308</v>
      </c>
      <c r="B173" s="3">
        <v>46199</v>
      </c>
      <c r="C173" s="1">
        <v>2176</v>
      </c>
      <c r="D173" t="s">
        <v>81</v>
      </c>
      <c r="E173" t="s">
        <v>198</v>
      </c>
      <c r="F173" s="3">
        <v>46199</v>
      </c>
      <c r="G173" t="str">
        <f>""</f>
        <v/>
      </c>
    </row>
    <row r="174" spans="1:7" x14ac:dyDescent="0.2">
      <c r="A174" s="2">
        <v>309</v>
      </c>
      <c r="B174" s="3">
        <v>46202</v>
      </c>
      <c r="C174">
        <v>336</v>
      </c>
      <c r="D174" t="s">
        <v>96</v>
      </c>
      <c r="E174" t="s">
        <v>199</v>
      </c>
      <c r="F174" s="3">
        <v>46202</v>
      </c>
      <c r="G174" t="str">
        <f>""</f>
        <v/>
      </c>
    </row>
    <row r="175" spans="1:7" x14ac:dyDescent="0.2">
      <c r="A175" s="2">
        <v>310</v>
      </c>
      <c r="B175" s="3">
        <v>46202</v>
      </c>
      <c r="C175">
        <v>327.9</v>
      </c>
      <c r="D175" t="s">
        <v>200</v>
      </c>
      <c r="E175" t="s">
        <v>201</v>
      </c>
      <c r="F175" s="3">
        <v>46202</v>
      </c>
      <c r="G175" t="str">
        <f>""</f>
        <v/>
      </c>
    </row>
    <row r="176" spans="1:7" x14ac:dyDescent="0.2">
      <c r="A176" s="2">
        <v>311</v>
      </c>
      <c r="B176" s="3">
        <v>46202</v>
      </c>
      <c r="C176">
        <v>55.55</v>
      </c>
      <c r="D176" t="s">
        <v>55</v>
      </c>
      <c r="E176" t="s">
        <v>202</v>
      </c>
      <c r="F176" s="3">
        <v>46202</v>
      </c>
      <c r="G176" t="str">
        <f>""</f>
        <v/>
      </c>
    </row>
    <row r="177" spans="1:7" x14ac:dyDescent="0.2">
      <c r="A177" s="2">
        <v>312</v>
      </c>
      <c r="B177" s="3">
        <v>46202</v>
      </c>
      <c r="C177" s="1">
        <v>58900</v>
      </c>
      <c r="D177" t="s">
        <v>59</v>
      </c>
      <c r="E177" t="s">
        <v>203</v>
      </c>
      <c r="F177" s="3">
        <v>46202</v>
      </c>
      <c r="G177" t="str">
        <f>"01633710973"</f>
        <v>01633710973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MA202607290907173220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Cristofori</dc:creator>
  <cp:lastModifiedBy>Simone Cristofori</cp:lastModifiedBy>
  <dcterms:created xsi:type="dcterms:W3CDTF">2026-07-29T07:15:40Z</dcterms:created>
  <dcterms:modified xsi:type="dcterms:W3CDTF">2026-07-29T07:15:40Z</dcterms:modified>
</cp:coreProperties>
</file>