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/Volumes/amministrazione/CONSORZIO LaMMa/Consorzio 2025/Amministrazione trasparente/Pagamenti/"/>
    </mc:Choice>
  </mc:AlternateContent>
  <xr:revisionPtr revIDLastSave="0" documentId="13_ncr:1_{F4ED214D-D59F-AA4D-AF22-E0099B71AA56}" xr6:coauthVersionLast="47" xr6:coauthVersionMax="47" xr10:uidLastSave="{00000000-0000-0000-0000-000000000000}"/>
  <bookViews>
    <workbookView xWindow="6620" yWindow="1160" windowWidth="27640" windowHeight="16940" xr2:uid="{08C61B74-96AD-5F49-98AC-26E6B3FA292A}"/>
  </bookViews>
  <sheets>
    <sheet name="MA202511101454351640" sheetId="1" r:id="rId1"/>
  </sheets>
  <definedNames>
    <definedName name="_xlnm._FilterDatabase" localSheetId="0" hidden="1">MA202511101454351640!$A$1:$X$115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1" l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60" i="1"/>
  <c r="L61" i="1"/>
  <c r="L62" i="1"/>
  <c r="L63" i="1"/>
  <c r="L64" i="1"/>
  <c r="L65" i="1"/>
  <c r="L66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5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</calcChain>
</file>

<file path=xl/sharedStrings.xml><?xml version="1.0" encoding="utf-8"?>
<sst xmlns="http://schemas.openxmlformats.org/spreadsheetml/2006/main" count="512" uniqueCount="133">
  <si>
    <t>ESERCIZIO</t>
  </si>
  <si>
    <t>NUMERO MANDATO</t>
  </si>
  <si>
    <t>DATA PAGAMENTO</t>
  </si>
  <si>
    <t>IMPORTO BENEFICIARIO PAGATO</t>
  </si>
  <si>
    <t>ANAGRAFICA</t>
  </si>
  <si>
    <t>CAUSALE</t>
  </si>
  <si>
    <t>LOCALITA'</t>
  </si>
  <si>
    <t>DATA VALUTA ENTE</t>
  </si>
  <si>
    <t>CODICE FISCALE/PARTITA IVA</t>
  </si>
  <si>
    <t>TIM SPA DIREZIONE E CORDINAMEN</t>
  </si>
  <si>
    <t>Pag. Fatture</t>
  </si>
  <si>
    <t>MILANO</t>
  </si>
  <si>
    <t>SISTEMI TERRITORIALI S.R.L</t>
  </si>
  <si>
    <t>CIGA027155B22 Pag. Fatture</t>
  </si>
  <si>
    <t>SAN PROSPERO PISA</t>
  </si>
  <si>
    <t>OBI ITALIA S.R.L</t>
  </si>
  <si>
    <t>COLOGNO MONZESE</t>
  </si>
  <si>
    <t>A2A ENERGIA SPA</t>
  </si>
  <si>
    <t>ACG AUDITING &amp; CONSULTING GROU</t>
  </si>
  <si>
    <t>Pag. Fattura</t>
  </si>
  <si>
    <t>TERNI</t>
  </si>
  <si>
    <t>SISOMO SRL UNIPERSONALE</t>
  </si>
  <si>
    <t>CIGB44F1BE8D0 Pag. Fattura SISOMO</t>
  </si>
  <si>
    <t>FIRENZE</t>
  </si>
  <si>
    <t>LEASYS S.P.A</t>
  </si>
  <si>
    <t>CIG9662358E0D Pag.Fatt LEASYS</t>
  </si>
  <si>
    <t>TORINO</t>
  </si>
  <si>
    <t>GPI S.P.A</t>
  </si>
  <si>
    <t>CIG942875351E Pag. Fatt. GPI</t>
  </si>
  <si>
    <t>TRENTO</t>
  </si>
  <si>
    <t>S.I.E SOCIETA  IMPIANTI ELETTR</t>
  </si>
  <si>
    <t>Pag.Fatt. SIE Impianti elettrici</t>
  </si>
  <si>
    <t>BLUEBILOBA STARTUP INNOVATIVA</t>
  </si>
  <si>
    <t>CIGB152047EDB CUPF22G16000000001 Pag. Fatture 88-54/24 BLUEBILOBA</t>
  </si>
  <si>
    <t>AGENZIA DELLE ENTRATE</t>
  </si>
  <si>
    <t>Pag. Mod. F24 IVA SPLIT dicembre</t>
  </si>
  <si>
    <t>STIPENDI AGENZIA ENTRATE</t>
  </si>
  <si>
    <t>Pag. Mod. F24 retribuzioni dicembre scad. 16/01/2025</t>
  </si>
  <si>
    <t>CNR SEDE CENTRALE</t>
  </si>
  <si>
    <t>Pagamento turni e respons. DICEMBRE 2024 - ASSEG. CNR</t>
  </si>
  <si>
    <t>ROMA</t>
  </si>
  <si>
    <t>Pag. Mod.F24</t>
  </si>
  <si>
    <t>STIPENDI SINDACATO FLG CGL FIR</t>
  </si>
  <si>
    <t>Pag. Stipendi gennaio+trattenute sindacali</t>
  </si>
  <si>
    <t>STIPENDI DIPENDENTI VARI</t>
  </si>
  <si>
    <t>STIPENDI AMM.UNICO</t>
  </si>
  <si>
    <t>SINDACATO CISL</t>
  </si>
  <si>
    <t>Pagamento Trattenuta sindacale gennaio Becchi</t>
  </si>
  <si>
    <t>PRESTITALIA</t>
  </si>
  <si>
    <t>Pag. Cessione V Costantini gennaio</t>
  </si>
  <si>
    <t>Data Pos srl con socio unico</t>
  </si>
  <si>
    <t>CIGA016D9B5DB Pag. Fattura Data pos</t>
  </si>
  <si>
    <t>STUDIO COMM. ASS.TO BROGI - BE</t>
  </si>
  <si>
    <t>Pag. Fatt- Brogi</t>
  </si>
  <si>
    <t>Pag. Fattura Fiocchi</t>
  </si>
  <si>
    <t>Pagamento Missioni 2024</t>
  </si>
  <si>
    <t>CUPJ43C23000570007 Pagamento Missioni 2024</t>
  </si>
  <si>
    <t>TELEPASS S.P.A</t>
  </si>
  <si>
    <t>Pag. Telepass+Autostrade</t>
  </si>
  <si>
    <t>AUTOSTRADE PER L' ITALIA</t>
  </si>
  <si>
    <t>Pag. Mod. F23 bolli</t>
  </si>
  <si>
    <t>BANCO BPM S.P.A</t>
  </si>
  <si>
    <t>Pag. Oneri telepass gennaio</t>
  </si>
  <si>
    <t>RAI-RADIOTELEVISIONE ITALIANA</t>
  </si>
  <si>
    <t>Pag. canone RAI 2025</t>
  </si>
  <si>
    <t>PELLEGRINI SPA</t>
  </si>
  <si>
    <t>Pag Fatt. ORD611754X (BP COMPETENZA DICEMBRE)</t>
  </si>
  <si>
    <t>UNINFO</t>
  </si>
  <si>
    <t>UNIVERSAT ITALIA SERVICE SRL</t>
  </si>
  <si>
    <t>JUMBOFFICE</t>
  </si>
  <si>
    <t>CALENZANO</t>
  </si>
  <si>
    <t>Pag. Rimborso spese sostenute Tei (microfono)</t>
  </si>
  <si>
    <t>Pag. Mod. F24  pagamento bolli per richiesta carichi pendenti</t>
  </si>
  <si>
    <t>CARTA CREDITO C/DEBITO</t>
  </si>
  <si>
    <t>Pag. Spese carta credito dicembre</t>
  </si>
  <si>
    <t>VODAFONE ITALIA SPA</t>
  </si>
  <si>
    <t>RDM PROGETTI S.R.L</t>
  </si>
  <si>
    <t>Pag. Fatt.RDM</t>
  </si>
  <si>
    <t>pAG. sTI</t>
  </si>
  <si>
    <t>Pag. Mod. F24 retribuzioni gennaio</t>
  </si>
  <si>
    <t>COMPUTER CARE SRL</t>
  </si>
  <si>
    <t>SESTO FIORENTINO</t>
  </si>
  <si>
    <t>Canon Italia S.p.A.</t>
  </si>
  <si>
    <t>AISAM</t>
  </si>
  <si>
    <t>SDIPI SISTEMI SRL</t>
  </si>
  <si>
    <t>MASSAROSA</t>
  </si>
  <si>
    <t>Mod. F24 rit acconto Morgantini</t>
  </si>
  <si>
    <t>Pag. Mod. F24 IVA Split gennaio</t>
  </si>
  <si>
    <t>MDPI</t>
  </si>
  <si>
    <t>Pag. Fatt. MDPI</t>
  </si>
  <si>
    <t>BASEL - SVIZZERA</t>
  </si>
  <si>
    <t>GRUPPO MODELLISTICO PRATESE</t>
  </si>
  <si>
    <t>Pagamento iscrizione anno 2025 Manetti Francesco</t>
  </si>
  <si>
    <t>Pag. Oneri BPM  Telepass-Telepass  febbraio</t>
  </si>
  <si>
    <t>Pag. Telepass+Autostrade febbraio</t>
  </si>
  <si>
    <t>RIMBORSO MISSIONI 2024-2025</t>
  </si>
  <si>
    <t>Pag. Mod. F24 Liq. INAIL 2024</t>
  </si>
  <si>
    <t>Pag. Missione Delpiccolo Antonietta</t>
  </si>
  <si>
    <t>OBI</t>
  </si>
  <si>
    <t>MARINA DI SAN VINCENZO SPA</t>
  </si>
  <si>
    <t>ESSL-EUROPEAN SEVEREVSTORMS LA</t>
  </si>
  <si>
    <t>Pag. Fatt. ESSL invoice 5038</t>
  </si>
  <si>
    <t>WESSLING</t>
  </si>
  <si>
    <t>Pag.Fatture</t>
  </si>
  <si>
    <t>OPEN COMUNICAZIONE SRL</t>
  </si>
  <si>
    <t>Pag. Mod. F24 IVA Split febbraio</t>
  </si>
  <si>
    <t>Pag. Mod. F24 Rit acconto mese febbraio</t>
  </si>
  <si>
    <t>Pag IVA INTRA Febbraio</t>
  </si>
  <si>
    <t>Mod. F24 saldo iva annuale per l'anno 2024</t>
  </si>
  <si>
    <t>Pag, Mod. F24 retribuzioni febbraio</t>
  </si>
  <si>
    <t>Pag. oneri bancari bonifico estero</t>
  </si>
  <si>
    <t>Pag. cessione V costantini febbraio</t>
  </si>
  <si>
    <t>Spese carta credito gennaio</t>
  </si>
  <si>
    <t>Pag. spese carte credito febbraio</t>
  </si>
  <si>
    <t>ELSEVIER B.V.</t>
  </si>
  <si>
    <t>Pag. Fatt. ELSEVIER</t>
  </si>
  <si>
    <t>AMSTERDAM</t>
  </si>
  <si>
    <t>CONSILIA CFO SRL</t>
  </si>
  <si>
    <t>CIGB20C8E49F2 Pag. Fatt. 142/25 Consilia</t>
  </si>
  <si>
    <t>CIGA065ADB6DC Fatt. ORD623980X :febbraio n. 303</t>
  </si>
  <si>
    <t>Pag. Stipendi marzo+trattenute sindacali</t>
  </si>
  <si>
    <t>Pag. Rirmborso spese sostenute per drone Manetti</t>
  </si>
  <si>
    <t>CIGA065ADB6DC Pag. Pellegrini ORD623980X</t>
  </si>
  <si>
    <t>Pag. V cessione credito Costantini Marzo</t>
  </si>
  <si>
    <t>Pag. Fattura A2A</t>
  </si>
  <si>
    <t>soggetto privato</t>
  </si>
  <si>
    <t>TRIMESTRE</t>
  </si>
  <si>
    <t>CATEGORIA</t>
  </si>
  <si>
    <t>TIPOLOGIA</t>
  </si>
  <si>
    <t>USCITE CORRENTI</t>
  </si>
  <si>
    <t>acquisto beni e servizi</t>
  </si>
  <si>
    <t>altre spese per atività finanziarie</t>
  </si>
  <si>
    <t>altre spese correnti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</si>
</sst>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EF146-BE5C-8448-A8EA-DBD2706B5519}">
  <sheetPr>
    <pageSetUpPr fitToPage="1"/>
  </sheetPr>
  <dimension ref="A1:L115"/>
  <sheetViews>
    <sheetView tabSelected="1" workbookViewId="0">
      <selection activeCell="I6" sqref="I6"/>
    </sheetView>
  </sheetViews>
  <sheetFormatPr baseColWidth="10" defaultRowHeight="16" x14ac:dyDescent="0.2"/>
  <cols>
    <col min="1" max="2" width="10.83203125" style="2"/>
    <col min="3" max="3" width="20.1640625" customWidth="1"/>
    <col min="4" max="4" width="28.6640625" customWidth="1"/>
    <col min="5" max="5" width="16.1640625" style="2" customWidth="1"/>
    <col min="6" max="6" width="13.83203125" style="2" customWidth="1"/>
    <col min="7" max="7" width="13.6640625" customWidth="1"/>
    <col min="8" max="8" width="40" customWidth="1"/>
    <col min="9" max="9" width="64.5" customWidth="1"/>
    <col min="10" max="10" width="18.83203125" customWidth="1"/>
    <col min="11" max="11" width="14.33203125" style="2" customWidth="1"/>
    <col min="12" max="12" width="15.83203125" style="2" customWidth="1"/>
  </cols>
  <sheetData>
    <row r="1" spans="1:12" s="3" customFormat="1" ht="51" x14ac:dyDescent="0.2">
      <c r="A1" s="3" t="s">
        <v>0</v>
      </c>
      <c r="B1" s="3" t="s">
        <v>126</v>
      </c>
      <c r="C1" s="3" t="s">
        <v>127</v>
      </c>
      <c r="D1" s="3" t="s">
        <v>128</v>
      </c>
      <c r="E1" s="3" t="s">
        <v>1</v>
      </c>
      <c r="F1" s="3" t="s">
        <v>2</v>
      </c>
      <c r="G1" s="3" t="s">
        <v>3</v>
      </c>
      <c r="H1" s="3" t="s">
        <v>4</v>
      </c>
      <c r="I1" s="3" t="s">
        <v>5</v>
      </c>
      <c r="J1" s="3" t="s">
        <v>6</v>
      </c>
      <c r="K1" s="3" t="s">
        <v>7</v>
      </c>
      <c r="L1" s="3" t="s">
        <v>8</v>
      </c>
    </row>
    <row r="2" spans="1:12" x14ac:dyDescent="0.2">
      <c r="A2" s="2">
        <v>2025</v>
      </c>
      <c r="B2" s="2">
        <v>1</v>
      </c>
      <c r="C2" t="s">
        <v>129</v>
      </c>
      <c r="D2" t="s">
        <v>130</v>
      </c>
      <c r="E2" s="2">
        <v>1</v>
      </c>
      <c r="F2" s="4">
        <v>44209</v>
      </c>
      <c r="G2">
        <v>50</v>
      </c>
      <c r="H2" t="s">
        <v>9</v>
      </c>
      <c r="I2" t="s">
        <v>10</v>
      </c>
      <c r="J2" t="s">
        <v>11</v>
      </c>
      <c r="K2" s="4">
        <v>44209</v>
      </c>
      <c r="L2" s="2" t="str">
        <f>"00488410010"</f>
        <v>00488410010</v>
      </c>
    </row>
    <row r="3" spans="1:12" x14ac:dyDescent="0.2">
      <c r="A3" s="2">
        <v>2025</v>
      </c>
      <c r="B3" s="2">
        <v>1</v>
      </c>
      <c r="C3" t="s">
        <v>129</v>
      </c>
      <c r="D3" t="s">
        <v>130</v>
      </c>
      <c r="E3" s="2">
        <v>1</v>
      </c>
      <c r="F3" s="4">
        <v>44209</v>
      </c>
      <c r="G3">
        <v>940.62</v>
      </c>
      <c r="H3" t="s">
        <v>9</v>
      </c>
      <c r="I3" t="s">
        <v>10</v>
      </c>
      <c r="J3" t="s">
        <v>11</v>
      </c>
      <c r="K3" s="4">
        <v>44209</v>
      </c>
      <c r="L3" s="2" t="str">
        <f>"00488410010"</f>
        <v>00488410010</v>
      </c>
    </row>
    <row r="4" spans="1:12" x14ac:dyDescent="0.2">
      <c r="A4" s="2">
        <v>2025</v>
      </c>
      <c r="B4" s="2">
        <v>1</v>
      </c>
      <c r="C4" t="s">
        <v>129</v>
      </c>
      <c r="D4" t="s">
        <v>130</v>
      </c>
      <c r="E4" s="2">
        <v>2</v>
      </c>
      <c r="F4" s="4">
        <v>44209</v>
      </c>
      <c r="G4" s="1">
        <v>3000</v>
      </c>
      <c r="H4" t="s">
        <v>12</v>
      </c>
      <c r="I4" t="s">
        <v>13</v>
      </c>
      <c r="J4" t="s">
        <v>14</v>
      </c>
      <c r="K4" s="4">
        <v>44209</v>
      </c>
      <c r="L4" s="2" t="str">
        <f>"01187240500"</f>
        <v>01187240500</v>
      </c>
    </row>
    <row r="5" spans="1:12" x14ac:dyDescent="0.2">
      <c r="A5" s="2">
        <v>2025</v>
      </c>
      <c r="B5" s="2">
        <v>1</v>
      </c>
      <c r="C5" t="s">
        <v>129</v>
      </c>
      <c r="D5" t="s">
        <v>130</v>
      </c>
      <c r="E5" s="2">
        <v>3</v>
      </c>
      <c r="F5" s="4">
        <v>44209</v>
      </c>
      <c r="G5">
        <v>34.75</v>
      </c>
      <c r="H5" t="s">
        <v>15</v>
      </c>
      <c r="I5" t="s">
        <v>10</v>
      </c>
      <c r="J5" t="s">
        <v>16</v>
      </c>
      <c r="K5" s="4">
        <v>44209</v>
      </c>
      <c r="L5" s="2" t="str">
        <f>"00508260973"</f>
        <v>00508260973</v>
      </c>
    </row>
    <row r="6" spans="1:12" x14ac:dyDescent="0.2">
      <c r="A6" s="2">
        <v>2025</v>
      </c>
      <c r="B6" s="2">
        <v>1</v>
      </c>
      <c r="C6" t="s">
        <v>129</v>
      </c>
      <c r="D6" t="s">
        <v>130</v>
      </c>
      <c r="E6" s="2">
        <v>4</v>
      </c>
      <c r="F6" s="4">
        <v>44209</v>
      </c>
      <c r="G6">
        <v>166.29</v>
      </c>
      <c r="H6" t="s">
        <v>17</v>
      </c>
      <c r="I6" t="s">
        <v>10</v>
      </c>
      <c r="K6" s="4">
        <v>44209</v>
      </c>
      <c r="L6" s="2" t="str">
        <f>"12883420155"</f>
        <v>12883420155</v>
      </c>
    </row>
    <row r="7" spans="1:12" x14ac:dyDescent="0.2">
      <c r="A7" s="2">
        <v>2025</v>
      </c>
      <c r="B7" s="2">
        <v>1</v>
      </c>
      <c r="C7" t="s">
        <v>129</v>
      </c>
      <c r="D7" t="s">
        <v>130</v>
      </c>
      <c r="E7" s="2">
        <v>5</v>
      </c>
      <c r="F7" s="4">
        <v>44209</v>
      </c>
      <c r="G7">
        <v>131.4</v>
      </c>
      <c r="H7" t="s">
        <v>18</v>
      </c>
      <c r="I7" t="s">
        <v>19</v>
      </c>
      <c r="J7" t="s">
        <v>20</v>
      </c>
      <c r="K7" s="4">
        <v>44209</v>
      </c>
      <c r="L7" s="2" t="str">
        <f>"00758240550"</f>
        <v>00758240550</v>
      </c>
    </row>
    <row r="8" spans="1:12" x14ac:dyDescent="0.2">
      <c r="A8" s="2">
        <v>2025</v>
      </c>
      <c r="B8" s="2">
        <v>1</v>
      </c>
      <c r="C8" t="s">
        <v>129</v>
      </c>
      <c r="D8" t="s">
        <v>130</v>
      </c>
      <c r="E8" s="2">
        <v>6</v>
      </c>
      <c r="F8" s="4">
        <v>44212</v>
      </c>
      <c r="G8" s="1">
        <v>11500</v>
      </c>
      <c r="H8" t="s">
        <v>21</v>
      </c>
      <c r="I8" t="s">
        <v>22</v>
      </c>
      <c r="J8" t="s">
        <v>23</v>
      </c>
      <c r="K8" s="4">
        <v>44212</v>
      </c>
      <c r="L8" s="2" t="str">
        <f>"05903460482"</f>
        <v>05903460482</v>
      </c>
    </row>
    <row r="9" spans="1:12" x14ac:dyDescent="0.2">
      <c r="A9" s="2">
        <v>2025</v>
      </c>
      <c r="B9" s="2">
        <v>1</v>
      </c>
      <c r="C9" t="s">
        <v>129</v>
      </c>
      <c r="D9" t="s">
        <v>130</v>
      </c>
      <c r="E9" s="2">
        <v>7</v>
      </c>
      <c r="F9" s="4">
        <v>44212</v>
      </c>
      <c r="G9">
        <v>416</v>
      </c>
      <c r="H9" t="s">
        <v>24</v>
      </c>
      <c r="I9" t="s">
        <v>25</v>
      </c>
      <c r="J9" t="s">
        <v>26</v>
      </c>
      <c r="K9" s="4">
        <v>44212</v>
      </c>
      <c r="L9" s="2" t="str">
        <f>"06714021000"</f>
        <v>06714021000</v>
      </c>
    </row>
    <row r="10" spans="1:12" x14ac:dyDescent="0.2">
      <c r="A10" s="2">
        <v>2025</v>
      </c>
      <c r="B10" s="2">
        <v>1</v>
      </c>
      <c r="C10" t="s">
        <v>129</v>
      </c>
      <c r="D10" t="s">
        <v>130</v>
      </c>
      <c r="E10" s="2">
        <v>8</v>
      </c>
      <c r="F10" s="4">
        <v>44212</v>
      </c>
      <c r="G10" s="1">
        <v>1825</v>
      </c>
      <c r="H10" t="s">
        <v>27</v>
      </c>
      <c r="I10" t="s">
        <v>28</v>
      </c>
      <c r="J10" t="s">
        <v>29</v>
      </c>
      <c r="K10" s="4">
        <v>44212</v>
      </c>
      <c r="L10" s="2" t="str">
        <f>"01944260221"</f>
        <v>01944260221</v>
      </c>
    </row>
    <row r="11" spans="1:12" x14ac:dyDescent="0.2">
      <c r="A11" s="2">
        <v>2025</v>
      </c>
      <c r="B11" s="2">
        <v>1</v>
      </c>
      <c r="C11" t="s">
        <v>129</v>
      </c>
      <c r="D11" t="s">
        <v>130</v>
      </c>
      <c r="E11" s="2">
        <v>9</v>
      </c>
      <c r="F11" s="4">
        <v>44212</v>
      </c>
      <c r="G11">
        <v>28.18</v>
      </c>
      <c r="H11" t="s">
        <v>30</v>
      </c>
      <c r="I11" t="s">
        <v>31</v>
      </c>
      <c r="J11" t="s">
        <v>23</v>
      </c>
      <c r="K11" s="4">
        <v>44212</v>
      </c>
      <c r="L11" s="2" t="str">
        <f>"00394730485"</f>
        <v>00394730485</v>
      </c>
    </row>
    <row r="12" spans="1:12" x14ac:dyDescent="0.2">
      <c r="A12" s="2">
        <v>2025</v>
      </c>
      <c r="B12" s="2">
        <v>1</v>
      </c>
      <c r="C12" t="s">
        <v>129</v>
      </c>
      <c r="D12" t="s">
        <v>130</v>
      </c>
      <c r="E12" s="2">
        <v>10</v>
      </c>
      <c r="F12" s="4">
        <v>44216</v>
      </c>
      <c r="G12" s="1">
        <v>60000</v>
      </c>
      <c r="H12" t="s">
        <v>32</v>
      </c>
      <c r="I12" t="s">
        <v>33</v>
      </c>
      <c r="J12" t="s">
        <v>23</v>
      </c>
      <c r="K12" s="4">
        <v>44216</v>
      </c>
      <c r="L12" s="2" t="str">
        <f>"06826060482"</f>
        <v>06826060482</v>
      </c>
    </row>
    <row r="13" spans="1:12" x14ac:dyDescent="0.2">
      <c r="A13" s="2">
        <v>2025</v>
      </c>
      <c r="B13" s="2">
        <v>1</v>
      </c>
      <c r="C13" t="s">
        <v>129</v>
      </c>
      <c r="D13" t="s">
        <v>132</v>
      </c>
      <c r="E13" s="2">
        <v>11</v>
      </c>
      <c r="F13" s="4">
        <v>44216</v>
      </c>
      <c r="G13" s="1">
        <v>29588.43</v>
      </c>
      <c r="H13" t="s">
        <v>34</v>
      </c>
      <c r="I13" t="s">
        <v>35</v>
      </c>
      <c r="K13" s="4">
        <v>44216</v>
      </c>
      <c r="L13" s="2" t="str">
        <f>""</f>
        <v/>
      </c>
    </row>
    <row r="14" spans="1:12" x14ac:dyDescent="0.2">
      <c r="A14" s="2">
        <v>2025</v>
      </c>
      <c r="B14" s="2">
        <v>1</v>
      </c>
      <c r="C14" t="s">
        <v>129</v>
      </c>
      <c r="D14" t="s">
        <v>132</v>
      </c>
      <c r="E14" s="2">
        <v>12</v>
      </c>
      <c r="F14" s="4">
        <v>44216</v>
      </c>
      <c r="G14" s="1">
        <v>103180.46</v>
      </c>
      <c r="H14" t="s">
        <v>36</v>
      </c>
      <c r="I14" t="s">
        <v>37</v>
      </c>
      <c r="K14" s="4">
        <v>44216</v>
      </c>
      <c r="L14" s="2" t="str">
        <f>""</f>
        <v/>
      </c>
    </row>
    <row r="15" spans="1:12" x14ac:dyDescent="0.2">
      <c r="A15" s="2">
        <v>2025</v>
      </c>
      <c r="B15" s="2">
        <v>1</v>
      </c>
      <c r="C15" t="s">
        <v>129</v>
      </c>
      <c r="D15" t="s">
        <v>132</v>
      </c>
      <c r="E15" s="2">
        <v>13</v>
      </c>
      <c r="F15" s="4">
        <v>44216</v>
      </c>
      <c r="G15">
        <v>554.67999999999995</v>
      </c>
      <c r="H15" t="s">
        <v>36</v>
      </c>
      <c r="I15" t="s">
        <v>37</v>
      </c>
      <c r="K15" s="4">
        <v>44216</v>
      </c>
      <c r="L15" s="2" t="str">
        <f>""</f>
        <v/>
      </c>
    </row>
    <row r="16" spans="1:12" x14ac:dyDescent="0.2">
      <c r="A16" s="2">
        <v>2025</v>
      </c>
      <c r="B16" s="2">
        <v>1</v>
      </c>
      <c r="C16" t="s">
        <v>129</v>
      </c>
      <c r="D16" t="s">
        <v>132</v>
      </c>
      <c r="E16" s="2">
        <v>14</v>
      </c>
      <c r="F16" s="4">
        <v>44216</v>
      </c>
      <c r="G16" s="1">
        <v>8200.81</v>
      </c>
      <c r="H16" t="s">
        <v>36</v>
      </c>
      <c r="I16" t="s">
        <v>37</v>
      </c>
      <c r="K16" s="4">
        <v>44216</v>
      </c>
      <c r="L16" s="2" t="str">
        <f>""</f>
        <v/>
      </c>
    </row>
    <row r="17" spans="1:12" x14ac:dyDescent="0.2">
      <c r="A17" s="2">
        <v>2025</v>
      </c>
      <c r="B17" s="2">
        <v>1</v>
      </c>
      <c r="C17" t="s">
        <v>129</v>
      </c>
      <c r="E17" s="2">
        <v>15</v>
      </c>
      <c r="F17" s="4">
        <v>44216</v>
      </c>
      <c r="G17" s="1">
        <v>6542.38</v>
      </c>
      <c r="H17" t="s">
        <v>38</v>
      </c>
      <c r="I17" t="s">
        <v>39</v>
      </c>
      <c r="J17" t="s">
        <v>40</v>
      </c>
      <c r="K17" s="4">
        <v>44216</v>
      </c>
      <c r="L17" s="2" t="str">
        <f>"02118311006"</f>
        <v>02118311006</v>
      </c>
    </row>
    <row r="18" spans="1:12" x14ac:dyDescent="0.2">
      <c r="A18" s="2">
        <v>2025</v>
      </c>
      <c r="B18" s="2">
        <v>1</v>
      </c>
      <c r="C18" t="s">
        <v>129</v>
      </c>
      <c r="D18" t="s">
        <v>132</v>
      </c>
      <c r="E18" s="2">
        <v>16</v>
      </c>
      <c r="F18" s="4">
        <v>44216</v>
      </c>
      <c r="G18">
        <v>23.67</v>
      </c>
      <c r="H18" t="s">
        <v>34</v>
      </c>
      <c r="I18" t="s">
        <v>41</v>
      </c>
      <c r="K18" s="4">
        <v>44216</v>
      </c>
      <c r="L18" s="2" t="str">
        <f>""</f>
        <v/>
      </c>
    </row>
    <row r="19" spans="1:12" x14ac:dyDescent="0.2">
      <c r="A19" s="2">
        <v>2025</v>
      </c>
      <c r="B19" s="2">
        <v>1</v>
      </c>
      <c r="C19" t="s">
        <v>129</v>
      </c>
      <c r="D19" t="s">
        <v>132</v>
      </c>
      <c r="E19" s="2">
        <v>17</v>
      </c>
      <c r="F19" s="4">
        <v>44218</v>
      </c>
      <c r="G19">
        <v>144.6</v>
      </c>
      <c r="H19" t="s">
        <v>42</v>
      </c>
      <c r="I19" t="s">
        <v>43</v>
      </c>
      <c r="K19" s="4">
        <v>44218</v>
      </c>
      <c r="L19" s="2" t="str">
        <f>"94119000480"</f>
        <v>94119000480</v>
      </c>
    </row>
    <row r="20" spans="1:12" x14ac:dyDescent="0.2">
      <c r="A20" s="2">
        <v>2025</v>
      </c>
      <c r="B20" s="2">
        <v>1</v>
      </c>
      <c r="C20" t="s">
        <v>129</v>
      </c>
      <c r="D20" t="s">
        <v>132</v>
      </c>
      <c r="E20" s="2">
        <v>18</v>
      </c>
      <c r="F20" s="4">
        <v>44222</v>
      </c>
      <c r="G20" s="1">
        <v>58702</v>
      </c>
      <c r="H20" t="s">
        <v>44</v>
      </c>
      <c r="I20" t="s">
        <v>43</v>
      </c>
      <c r="K20" s="4">
        <v>44222</v>
      </c>
      <c r="L20" s="2" t="str">
        <f>""</f>
        <v/>
      </c>
    </row>
    <row r="21" spans="1:12" x14ac:dyDescent="0.2">
      <c r="A21" s="2">
        <v>2025</v>
      </c>
      <c r="B21" s="2">
        <v>1</v>
      </c>
      <c r="C21" t="s">
        <v>129</v>
      </c>
      <c r="D21" t="s">
        <v>132</v>
      </c>
      <c r="E21" s="2">
        <v>19</v>
      </c>
      <c r="F21" s="4">
        <v>44222</v>
      </c>
      <c r="G21" s="1">
        <v>5198</v>
      </c>
      <c r="H21" t="s">
        <v>45</v>
      </c>
      <c r="I21" t="s">
        <v>43</v>
      </c>
      <c r="K21" s="4">
        <v>44222</v>
      </c>
      <c r="L21" s="2" t="str">
        <f>""</f>
        <v/>
      </c>
    </row>
    <row r="22" spans="1:12" x14ac:dyDescent="0.2">
      <c r="A22" s="2">
        <v>2025</v>
      </c>
      <c r="B22" s="2">
        <v>1</v>
      </c>
      <c r="C22" t="s">
        <v>129</v>
      </c>
      <c r="D22" t="s">
        <v>132</v>
      </c>
      <c r="E22" s="2">
        <v>20</v>
      </c>
      <c r="F22" s="4">
        <v>44219</v>
      </c>
      <c r="G22">
        <v>16.809999999999999</v>
      </c>
      <c r="H22" t="s">
        <v>46</v>
      </c>
      <c r="I22" t="s">
        <v>47</v>
      </c>
      <c r="K22" s="4">
        <v>44219</v>
      </c>
      <c r="L22" s="2" t="str">
        <f>""</f>
        <v/>
      </c>
    </row>
    <row r="23" spans="1:12" x14ac:dyDescent="0.2">
      <c r="A23" s="2">
        <v>2025</v>
      </c>
      <c r="B23" s="2">
        <v>1</v>
      </c>
      <c r="C23" t="s">
        <v>129</v>
      </c>
      <c r="E23" s="2">
        <v>21</v>
      </c>
      <c r="F23" s="4">
        <v>44219</v>
      </c>
      <c r="G23">
        <v>336</v>
      </c>
      <c r="H23" t="s">
        <v>48</v>
      </c>
      <c r="I23" t="s">
        <v>49</v>
      </c>
      <c r="J23" t="s">
        <v>40</v>
      </c>
      <c r="K23" s="4">
        <v>44219</v>
      </c>
      <c r="L23" s="2" t="str">
        <f>""</f>
        <v/>
      </c>
    </row>
    <row r="24" spans="1:12" x14ac:dyDescent="0.2">
      <c r="A24" s="2">
        <v>2025</v>
      </c>
      <c r="B24" s="2">
        <v>1</v>
      </c>
      <c r="C24" t="s">
        <v>129</v>
      </c>
      <c r="D24" t="s">
        <v>130</v>
      </c>
      <c r="E24" s="2">
        <v>22</v>
      </c>
      <c r="F24" s="4">
        <v>44219</v>
      </c>
      <c r="G24" s="1">
        <v>5597.77</v>
      </c>
      <c r="H24" t="s">
        <v>50</v>
      </c>
      <c r="I24" t="s">
        <v>51</v>
      </c>
      <c r="K24" s="4">
        <v>44219</v>
      </c>
      <c r="L24" s="2" t="str">
        <f>"05143180486"</f>
        <v>05143180486</v>
      </c>
    </row>
    <row r="25" spans="1:12" x14ac:dyDescent="0.2">
      <c r="A25" s="2">
        <v>2025</v>
      </c>
      <c r="B25" s="2">
        <v>1</v>
      </c>
      <c r="C25" t="s">
        <v>129</v>
      </c>
      <c r="D25" t="s">
        <v>130</v>
      </c>
      <c r="E25" s="2">
        <v>23</v>
      </c>
      <c r="F25" s="4">
        <v>44219</v>
      </c>
      <c r="G25" s="1">
        <v>4358.1499999999996</v>
      </c>
      <c r="H25" t="s">
        <v>52</v>
      </c>
      <c r="I25" t="s">
        <v>53</v>
      </c>
      <c r="K25" s="4">
        <v>44219</v>
      </c>
      <c r="L25" s="2" t="str">
        <f>"01087720528"</f>
        <v>01087720528</v>
      </c>
    </row>
    <row r="26" spans="1:12" x14ac:dyDescent="0.2">
      <c r="A26" s="2">
        <v>2025</v>
      </c>
      <c r="B26" s="2">
        <v>1</v>
      </c>
      <c r="C26" t="s">
        <v>129</v>
      </c>
      <c r="D26" t="s">
        <v>130</v>
      </c>
      <c r="E26" s="2">
        <v>24</v>
      </c>
      <c r="F26" s="4">
        <v>44219</v>
      </c>
      <c r="G26" s="1">
        <v>1302.43</v>
      </c>
      <c r="H26" t="s">
        <v>125</v>
      </c>
      <c r="I26" t="s">
        <v>54</v>
      </c>
      <c r="J26" t="s">
        <v>40</v>
      </c>
      <c r="K26" s="4">
        <v>44219</v>
      </c>
      <c r="L26" s="2" t="s">
        <v>125</v>
      </c>
    </row>
    <row r="27" spans="1:12" x14ac:dyDescent="0.2">
      <c r="A27" s="2">
        <v>2025</v>
      </c>
      <c r="B27" s="2">
        <v>1</v>
      </c>
      <c r="C27" t="s">
        <v>129</v>
      </c>
      <c r="D27" t="s">
        <v>130</v>
      </c>
      <c r="E27" s="2">
        <v>25</v>
      </c>
      <c r="F27" s="4">
        <v>44219</v>
      </c>
      <c r="G27">
        <v>275.60000000000002</v>
      </c>
      <c r="H27" t="s">
        <v>125</v>
      </c>
      <c r="I27" t="s">
        <v>55</v>
      </c>
      <c r="K27" s="4">
        <v>44219</v>
      </c>
      <c r="L27" s="2" t="str">
        <f>""</f>
        <v/>
      </c>
    </row>
    <row r="28" spans="1:12" x14ac:dyDescent="0.2">
      <c r="A28" s="2">
        <v>2025</v>
      </c>
      <c r="B28" s="2">
        <v>1</v>
      </c>
      <c r="C28" t="s">
        <v>129</v>
      </c>
      <c r="D28" t="s">
        <v>130</v>
      </c>
      <c r="E28" s="2">
        <v>26</v>
      </c>
      <c r="F28" s="4">
        <v>44219</v>
      </c>
      <c r="G28">
        <v>48.79</v>
      </c>
      <c r="H28" t="s">
        <v>125</v>
      </c>
      <c r="I28" t="s">
        <v>56</v>
      </c>
      <c r="K28" s="4">
        <v>44219</v>
      </c>
      <c r="L28" s="2" t="str">
        <f>""</f>
        <v/>
      </c>
    </row>
    <row r="29" spans="1:12" x14ac:dyDescent="0.2">
      <c r="A29" s="2">
        <v>2025</v>
      </c>
      <c r="B29" s="2">
        <v>1</v>
      </c>
      <c r="C29" t="s">
        <v>129</v>
      </c>
      <c r="D29" t="s">
        <v>130</v>
      </c>
      <c r="E29" s="2">
        <v>27</v>
      </c>
      <c r="F29" s="4">
        <v>44229</v>
      </c>
      <c r="G29">
        <v>5</v>
      </c>
      <c r="H29" t="s">
        <v>57</v>
      </c>
      <c r="I29" t="s">
        <v>58</v>
      </c>
      <c r="K29" s="4">
        <v>44229</v>
      </c>
      <c r="L29" s="2" t="str">
        <f>"09771701001"</f>
        <v>09771701001</v>
      </c>
    </row>
    <row r="30" spans="1:12" x14ac:dyDescent="0.2">
      <c r="A30" s="2">
        <v>2025</v>
      </c>
      <c r="B30" s="2">
        <v>1</v>
      </c>
      <c r="C30" t="s">
        <v>129</v>
      </c>
      <c r="D30" t="s">
        <v>130</v>
      </c>
      <c r="E30" s="2">
        <v>28</v>
      </c>
      <c r="F30" s="4">
        <v>44229</v>
      </c>
      <c r="G30">
        <v>8.1999999999999993</v>
      </c>
      <c r="H30" t="s">
        <v>59</v>
      </c>
      <c r="I30" t="s">
        <v>58</v>
      </c>
      <c r="J30" t="s">
        <v>40</v>
      </c>
      <c r="K30" s="4">
        <v>44229</v>
      </c>
      <c r="L30" s="2" t="str">
        <f>"07516911000"</f>
        <v>07516911000</v>
      </c>
    </row>
    <row r="31" spans="1:12" x14ac:dyDescent="0.2">
      <c r="A31" s="2">
        <v>2025</v>
      </c>
      <c r="B31" s="2">
        <v>1</v>
      </c>
      <c r="C31" t="s">
        <v>129</v>
      </c>
      <c r="D31" t="s">
        <v>132</v>
      </c>
      <c r="E31" s="2">
        <v>29</v>
      </c>
      <c r="F31" s="4">
        <v>44229</v>
      </c>
      <c r="G31">
        <v>48</v>
      </c>
      <c r="H31" t="s">
        <v>34</v>
      </c>
      <c r="I31" t="s">
        <v>60</v>
      </c>
      <c r="K31" s="4">
        <v>44229</v>
      </c>
      <c r="L31" s="2" t="str">
        <f>""</f>
        <v/>
      </c>
    </row>
    <row r="32" spans="1:12" x14ac:dyDescent="0.2">
      <c r="A32" s="2">
        <v>2025</v>
      </c>
      <c r="B32" s="2">
        <v>1</v>
      </c>
      <c r="C32" t="s">
        <v>129</v>
      </c>
      <c r="D32" t="s">
        <v>131</v>
      </c>
      <c r="E32" s="2">
        <v>30</v>
      </c>
      <c r="F32" s="4">
        <v>44229</v>
      </c>
      <c r="G32">
        <v>1</v>
      </c>
      <c r="H32" t="s">
        <v>61</v>
      </c>
      <c r="I32" t="s">
        <v>62</v>
      </c>
      <c r="J32" t="s">
        <v>11</v>
      </c>
      <c r="K32" s="4">
        <v>44229</v>
      </c>
      <c r="L32" s="2" t="str">
        <f>"10537050964"</f>
        <v>10537050964</v>
      </c>
    </row>
    <row r="33" spans="1:12" x14ac:dyDescent="0.2">
      <c r="A33" s="2">
        <v>2025</v>
      </c>
      <c r="B33" s="2">
        <v>1</v>
      </c>
      <c r="C33" t="s">
        <v>129</v>
      </c>
      <c r="E33" s="2">
        <v>31</v>
      </c>
      <c r="F33" s="4">
        <v>44233</v>
      </c>
      <c r="G33">
        <v>203.7</v>
      </c>
      <c r="H33" t="s">
        <v>63</v>
      </c>
      <c r="I33" t="s">
        <v>64</v>
      </c>
      <c r="K33" s="4">
        <v>44233</v>
      </c>
      <c r="L33" s="2" t="str">
        <f>""</f>
        <v/>
      </c>
    </row>
    <row r="34" spans="1:12" x14ac:dyDescent="0.2">
      <c r="A34" s="2">
        <v>2025</v>
      </c>
      <c r="B34" s="2">
        <v>1</v>
      </c>
      <c r="C34" t="s">
        <v>129</v>
      </c>
      <c r="D34" t="s">
        <v>130</v>
      </c>
      <c r="E34" s="2">
        <v>32</v>
      </c>
      <c r="F34" s="4">
        <v>44233</v>
      </c>
      <c r="G34">
        <v>783.51</v>
      </c>
      <c r="H34" t="s">
        <v>65</v>
      </c>
      <c r="I34" t="s">
        <v>66</v>
      </c>
      <c r="K34" s="4">
        <v>44233</v>
      </c>
      <c r="L34" s="2" t="str">
        <f>"05066690156"</f>
        <v>05066690156</v>
      </c>
    </row>
    <row r="35" spans="1:12" x14ac:dyDescent="0.2">
      <c r="A35" s="2">
        <v>2025</v>
      </c>
      <c r="B35" s="2">
        <v>1</v>
      </c>
      <c r="C35" t="s">
        <v>129</v>
      </c>
      <c r="D35" t="s">
        <v>130</v>
      </c>
      <c r="E35" s="2">
        <v>33</v>
      </c>
      <c r="F35" s="4">
        <v>44233</v>
      </c>
      <c r="G35" s="1">
        <v>1189.5</v>
      </c>
      <c r="H35" t="s">
        <v>67</v>
      </c>
      <c r="I35" t="s">
        <v>10</v>
      </c>
      <c r="J35" t="s">
        <v>26</v>
      </c>
      <c r="K35" s="4">
        <v>44233</v>
      </c>
      <c r="L35" s="2" t="str">
        <f>"06476530016"</f>
        <v>06476530016</v>
      </c>
    </row>
    <row r="36" spans="1:12" x14ac:dyDescent="0.2">
      <c r="A36" s="2">
        <v>2025</v>
      </c>
      <c r="B36" s="2">
        <v>1</v>
      </c>
      <c r="C36" t="s">
        <v>129</v>
      </c>
      <c r="D36" t="s">
        <v>130</v>
      </c>
      <c r="E36" s="2">
        <v>34</v>
      </c>
      <c r="F36" s="4">
        <v>44233</v>
      </c>
      <c r="G36">
        <v>34</v>
      </c>
      <c r="H36" t="s">
        <v>68</v>
      </c>
      <c r="I36" t="s">
        <v>10</v>
      </c>
      <c r="J36" t="s">
        <v>40</v>
      </c>
      <c r="K36" s="4">
        <v>44233</v>
      </c>
      <c r="L36" s="2" t="str">
        <f>"10191231009"</f>
        <v>10191231009</v>
      </c>
    </row>
    <row r="37" spans="1:12" x14ac:dyDescent="0.2">
      <c r="A37" s="2">
        <v>2025</v>
      </c>
      <c r="B37" s="2">
        <v>1</v>
      </c>
      <c r="C37" t="s">
        <v>129</v>
      </c>
      <c r="D37" t="s">
        <v>130</v>
      </c>
      <c r="E37" s="2">
        <v>35</v>
      </c>
      <c r="F37" s="4">
        <v>44233</v>
      </c>
      <c r="G37">
        <v>488</v>
      </c>
      <c r="H37" t="s">
        <v>69</v>
      </c>
      <c r="I37" t="s">
        <v>10</v>
      </c>
      <c r="J37" t="s">
        <v>70</v>
      </c>
      <c r="K37" s="4">
        <v>44233</v>
      </c>
      <c r="L37" s="2" t="str">
        <f>"03265690481"</f>
        <v>03265690481</v>
      </c>
    </row>
    <row r="38" spans="1:12" x14ac:dyDescent="0.2">
      <c r="A38" s="2">
        <v>2025</v>
      </c>
      <c r="B38" s="2">
        <v>1</v>
      </c>
      <c r="C38" t="s">
        <v>129</v>
      </c>
      <c r="D38" t="s">
        <v>130</v>
      </c>
      <c r="E38" s="2">
        <v>36</v>
      </c>
      <c r="F38" s="4">
        <v>44239</v>
      </c>
      <c r="G38">
        <v>119</v>
      </c>
      <c r="H38" t="s">
        <v>125</v>
      </c>
      <c r="I38" t="s">
        <v>71</v>
      </c>
      <c r="K38" s="4">
        <v>44239</v>
      </c>
      <c r="L38" s="2" t="str">
        <f>""</f>
        <v/>
      </c>
    </row>
    <row r="39" spans="1:12" x14ac:dyDescent="0.2">
      <c r="A39" s="2">
        <v>2025</v>
      </c>
      <c r="B39" s="2">
        <v>1</v>
      </c>
      <c r="C39" t="s">
        <v>129</v>
      </c>
      <c r="D39" t="s">
        <v>132</v>
      </c>
      <c r="E39" s="2">
        <v>37</v>
      </c>
      <c r="F39" s="4">
        <v>44239</v>
      </c>
      <c r="G39">
        <v>48</v>
      </c>
      <c r="H39" t="s">
        <v>34</v>
      </c>
      <c r="I39" t="s">
        <v>72</v>
      </c>
      <c r="K39" s="4">
        <v>44239</v>
      </c>
      <c r="L39" s="2" t="str">
        <f>""</f>
        <v/>
      </c>
    </row>
    <row r="40" spans="1:12" x14ac:dyDescent="0.2">
      <c r="A40" s="2">
        <v>2025</v>
      </c>
      <c r="B40" s="2">
        <v>1</v>
      </c>
      <c r="C40" t="s">
        <v>129</v>
      </c>
      <c r="D40" t="s">
        <v>132</v>
      </c>
      <c r="E40" s="2">
        <v>38</v>
      </c>
      <c r="F40" s="4">
        <v>44239</v>
      </c>
      <c r="G40">
        <v>476.73</v>
      </c>
      <c r="H40" t="s">
        <v>73</v>
      </c>
      <c r="I40" t="s">
        <v>74</v>
      </c>
      <c r="K40" s="4">
        <v>44239</v>
      </c>
      <c r="L40" s="2" t="str">
        <f>""</f>
        <v/>
      </c>
    </row>
    <row r="41" spans="1:12" x14ac:dyDescent="0.2">
      <c r="A41" s="2">
        <v>2025</v>
      </c>
      <c r="B41" s="2">
        <v>1</v>
      </c>
      <c r="C41" t="s">
        <v>129</v>
      </c>
      <c r="D41" t="s">
        <v>130</v>
      </c>
      <c r="E41" s="2">
        <v>39</v>
      </c>
      <c r="F41" s="4">
        <v>44239</v>
      </c>
      <c r="G41" s="1">
        <v>6100</v>
      </c>
      <c r="H41" t="s">
        <v>18</v>
      </c>
      <c r="I41" t="s">
        <v>10</v>
      </c>
      <c r="J41" t="s">
        <v>20</v>
      </c>
      <c r="K41" s="4">
        <v>44239</v>
      </c>
      <c r="L41" s="2" t="str">
        <f>"00758240550"</f>
        <v>00758240550</v>
      </c>
    </row>
    <row r="42" spans="1:12" x14ac:dyDescent="0.2">
      <c r="A42" s="2">
        <v>2025</v>
      </c>
      <c r="B42" s="2">
        <v>1</v>
      </c>
      <c r="C42" t="s">
        <v>129</v>
      </c>
      <c r="D42" t="s">
        <v>130</v>
      </c>
      <c r="E42" s="2">
        <v>40</v>
      </c>
      <c r="F42" s="4">
        <v>44239</v>
      </c>
      <c r="G42">
        <v>49.18</v>
      </c>
      <c r="H42" t="s">
        <v>15</v>
      </c>
      <c r="I42" t="s">
        <v>10</v>
      </c>
      <c r="J42" t="s">
        <v>16</v>
      </c>
      <c r="K42" s="4">
        <v>44239</v>
      </c>
      <c r="L42" s="2" t="str">
        <f>"00508260973"</f>
        <v>00508260973</v>
      </c>
    </row>
    <row r="43" spans="1:12" x14ac:dyDescent="0.2">
      <c r="A43" s="2">
        <v>2025</v>
      </c>
      <c r="B43" s="2">
        <v>1</v>
      </c>
      <c r="C43" t="s">
        <v>129</v>
      </c>
      <c r="D43" t="s">
        <v>130</v>
      </c>
      <c r="E43" s="2">
        <v>41</v>
      </c>
      <c r="F43" s="4">
        <v>44239</v>
      </c>
      <c r="G43" s="1">
        <v>4686.96</v>
      </c>
      <c r="H43" t="s">
        <v>75</v>
      </c>
      <c r="I43" t="s">
        <v>10</v>
      </c>
      <c r="K43" s="4">
        <v>44239</v>
      </c>
      <c r="L43" s="2" t="str">
        <f>"08539010010"</f>
        <v>08539010010</v>
      </c>
    </row>
    <row r="44" spans="1:12" x14ac:dyDescent="0.2">
      <c r="A44" s="2">
        <v>2025</v>
      </c>
      <c r="B44" s="2">
        <v>1</v>
      </c>
      <c r="C44" t="s">
        <v>129</v>
      </c>
      <c r="D44" t="s">
        <v>130</v>
      </c>
      <c r="E44" s="2">
        <v>42</v>
      </c>
      <c r="F44" s="4">
        <v>44245</v>
      </c>
      <c r="G44" s="1">
        <v>77940</v>
      </c>
      <c r="H44" t="s">
        <v>76</v>
      </c>
      <c r="I44" t="s">
        <v>77</v>
      </c>
      <c r="J44" t="s">
        <v>23</v>
      </c>
      <c r="K44" s="4">
        <v>44245</v>
      </c>
      <c r="L44" s="2" t="str">
        <f>"05132770487"</f>
        <v>05132770487</v>
      </c>
    </row>
    <row r="45" spans="1:12" x14ac:dyDescent="0.2">
      <c r="A45" s="2">
        <v>2025</v>
      </c>
      <c r="B45" s="2">
        <v>1</v>
      </c>
      <c r="C45" t="s">
        <v>129</v>
      </c>
      <c r="D45" t="s">
        <v>132</v>
      </c>
      <c r="E45" s="2">
        <v>43</v>
      </c>
      <c r="F45" s="4">
        <v>44253</v>
      </c>
      <c r="G45" s="1">
        <v>5198</v>
      </c>
      <c r="H45" t="s">
        <v>45</v>
      </c>
      <c r="I45" t="s">
        <v>78</v>
      </c>
      <c r="K45" s="4">
        <v>44253</v>
      </c>
      <c r="L45" s="2" t="str">
        <f>""</f>
        <v/>
      </c>
    </row>
    <row r="46" spans="1:12" x14ac:dyDescent="0.2">
      <c r="A46" s="2">
        <v>2025</v>
      </c>
      <c r="B46" s="2">
        <v>1</v>
      </c>
      <c r="C46" t="s">
        <v>129</v>
      </c>
      <c r="D46" t="s">
        <v>132</v>
      </c>
      <c r="E46" s="2">
        <v>44</v>
      </c>
      <c r="F46" s="4">
        <v>44253</v>
      </c>
      <c r="G46" s="1">
        <v>56173</v>
      </c>
      <c r="H46" t="s">
        <v>44</v>
      </c>
      <c r="I46" t="s">
        <v>78</v>
      </c>
      <c r="K46" s="4">
        <v>44253</v>
      </c>
      <c r="L46" s="2" t="str">
        <f>""</f>
        <v/>
      </c>
    </row>
    <row r="47" spans="1:12" x14ac:dyDescent="0.2">
      <c r="A47" s="2">
        <v>2025</v>
      </c>
      <c r="B47" s="2">
        <v>1</v>
      </c>
      <c r="C47" t="s">
        <v>129</v>
      </c>
      <c r="D47" t="s">
        <v>132</v>
      </c>
      <c r="E47" s="2">
        <v>45</v>
      </c>
      <c r="F47" s="4">
        <v>44244</v>
      </c>
      <c r="G47">
        <v>16.809999999999999</v>
      </c>
      <c r="H47" t="s">
        <v>46</v>
      </c>
      <c r="I47" t="s">
        <v>78</v>
      </c>
      <c r="K47" s="4">
        <v>44244</v>
      </c>
      <c r="L47" s="2" t="str">
        <f>""</f>
        <v/>
      </c>
    </row>
    <row r="48" spans="1:12" x14ac:dyDescent="0.2">
      <c r="A48" s="2">
        <v>2025</v>
      </c>
      <c r="B48" s="2">
        <v>1</v>
      </c>
      <c r="C48" t="s">
        <v>129</v>
      </c>
      <c r="D48" t="s">
        <v>132</v>
      </c>
      <c r="E48" s="2">
        <v>46</v>
      </c>
      <c r="F48" s="4">
        <v>44244</v>
      </c>
      <c r="G48">
        <v>22.34</v>
      </c>
      <c r="H48" t="s">
        <v>42</v>
      </c>
      <c r="I48" t="s">
        <v>78</v>
      </c>
      <c r="K48" s="4">
        <v>44244</v>
      </c>
      <c r="L48" s="2" t="str">
        <f>"94119000480"</f>
        <v>94119000480</v>
      </c>
    </row>
    <row r="49" spans="1:12" x14ac:dyDescent="0.2">
      <c r="A49" s="2">
        <v>2025</v>
      </c>
      <c r="B49" s="2">
        <v>1</v>
      </c>
      <c r="C49" t="s">
        <v>129</v>
      </c>
      <c r="D49" t="s">
        <v>132</v>
      </c>
      <c r="E49" s="2">
        <v>47</v>
      </c>
      <c r="F49" s="4">
        <v>44245</v>
      </c>
      <c r="G49" s="1">
        <v>8308.56</v>
      </c>
      <c r="H49" t="s">
        <v>36</v>
      </c>
      <c r="I49" t="s">
        <v>79</v>
      </c>
      <c r="K49" s="4">
        <v>44245</v>
      </c>
      <c r="L49" s="2" t="str">
        <f>""</f>
        <v/>
      </c>
    </row>
    <row r="50" spans="1:12" x14ac:dyDescent="0.2">
      <c r="A50" s="2">
        <v>2025</v>
      </c>
      <c r="B50" s="2">
        <v>1</v>
      </c>
      <c r="C50" t="s">
        <v>129</v>
      </c>
      <c r="D50" t="s">
        <v>132</v>
      </c>
      <c r="E50" s="2">
        <v>48</v>
      </c>
      <c r="F50" s="4">
        <v>44245</v>
      </c>
      <c r="G50" s="1">
        <v>56507.839999999997</v>
      </c>
      <c r="H50" t="s">
        <v>36</v>
      </c>
      <c r="I50" t="s">
        <v>79</v>
      </c>
      <c r="K50" s="4">
        <v>44245</v>
      </c>
      <c r="L50" s="2" t="str">
        <f>""</f>
        <v/>
      </c>
    </row>
    <row r="51" spans="1:12" x14ac:dyDescent="0.2">
      <c r="A51" s="2">
        <v>2025</v>
      </c>
      <c r="B51" s="2">
        <v>1</v>
      </c>
      <c r="C51" t="s">
        <v>129</v>
      </c>
      <c r="D51" t="s">
        <v>132</v>
      </c>
      <c r="E51" s="2">
        <v>49</v>
      </c>
      <c r="F51" s="4">
        <v>44245</v>
      </c>
      <c r="G51">
        <v>461</v>
      </c>
      <c r="H51" t="s">
        <v>36</v>
      </c>
      <c r="I51" t="s">
        <v>79</v>
      </c>
      <c r="K51" s="4">
        <v>44245</v>
      </c>
      <c r="L51" s="2" t="str">
        <f>""</f>
        <v/>
      </c>
    </row>
    <row r="52" spans="1:12" x14ac:dyDescent="0.2">
      <c r="A52" s="2">
        <v>2025</v>
      </c>
      <c r="B52" s="2">
        <v>1</v>
      </c>
      <c r="C52" t="s">
        <v>129</v>
      </c>
      <c r="D52" t="s">
        <v>132</v>
      </c>
      <c r="E52" s="2">
        <v>50</v>
      </c>
      <c r="F52" s="4">
        <v>44245</v>
      </c>
      <c r="G52">
        <v>125.35</v>
      </c>
      <c r="H52" t="s">
        <v>36</v>
      </c>
      <c r="I52" t="s">
        <v>79</v>
      </c>
      <c r="K52" s="4">
        <v>44245</v>
      </c>
      <c r="L52" s="2" t="str">
        <f>""</f>
        <v/>
      </c>
    </row>
    <row r="53" spans="1:12" x14ac:dyDescent="0.2">
      <c r="A53" s="2">
        <v>2025</v>
      </c>
      <c r="B53" s="2">
        <v>1</v>
      </c>
      <c r="C53" t="s">
        <v>129</v>
      </c>
      <c r="D53" t="s">
        <v>130</v>
      </c>
      <c r="E53" s="2">
        <v>51</v>
      </c>
      <c r="F53" s="4">
        <v>44245</v>
      </c>
      <c r="G53" s="1">
        <v>11016.93</v>
      </c>
      <c r="H53" t="s">
        <v>9</v>
      </c>
      <c r="I53" t="s">
        <v>10</v>
      </c>
      <c r="J53" t="s">
        <v>11</v>
      </c>
      <c r="K53" s="4">
        <v>44245</v>
      </c>
      <c r="L53" s="2" t="str">
        <f>"00488410010"</f>
        <v>00488410010</v>
      </c>
    </row>
    <row r="54" spans="1:12" x14ac:dyDescent="0.2">
      <c r="A54" s="2">
        <v>2025</v>
      </c>
      <c r="B54" s="2">
        <v>1</v>
      </c>
      <c r="C54" t="s">
        <v>129</v>
      </c>
      <c r="D54" t="s">
        <v>130</v>
      </c>
      <c r="E54" s="2">
        <v>52</v>
      </c>
      <c r="F54" s="4">
        <v>44245</v>
      </c>
      <c r="G54" s="1">
        <v>13794.79</v>
      </c>
      <c r="H54" t="s">
        <v>80</v>
      </c>
      <c r="I54" t="s">
        <v>10</v>
      </c>
      <c r="J54" t="s">
        <v>81</v>
      </c>
      <c r="K54" s="4">
        <v>44245</v>
      </c>
      <c r="L54" s="2" t="str">
        <f>"02266590484"</f>
        <v>02266590484</v>
      </c>
    </row>
    <row r="55" spans="1:12" x14ac:dyDescent="0.2">
      <c r="A55" s="2">
        <v>2025</v>
      </c>
      <c r="B55" s="2">
        <v>1</v>
      </c>
      <c r="C55" t="s">
        <v>129</v>
      </c>
      <c r="D55" t="s">
        <v>130</v>
      </c>
      <c r="E55" s="2">
        <v>53</v>
      </c>
      <c r="F55" s="4">
        <v>44245</v>
      </c>
      <c r="G55" s="1">
        <v>1825</v>
      </c>
      <c r="H55" t="s">
        <v>27</v>
      </c>
      <c r="I55" t="s">
        <v>10</v>
      </c>
      <c r="J55" t="s">
        <v>29</v>
      </c>
      <c r="K55" s="4">
        <v>44245</v>
      </c>
      <c r="L55" s="2" t="str">
        <f>"01944260221"</f>
        <v>01944260221</v>
      </c>
    </row>
    <row r="56" spans="1:12" x14ac:dyDescent="0.2">
      <c r="A56" s="2">
        <v>2025</v>
      </c>
      <c r="B56" s="2">
        <v>1</v>
      </c>
      <c r="C56" t="s">
        <v>129</v>
      </c>
      <c r="D56" t="s">
        <v>130</v>
      </c>
      <c r="E56" s="2">
        <v>54</v>
      </c>
      <c r="F56" s="4">
        <v>44245</v>
      </c>
      <c r="G56">
        <v>333.89</v>
      </c>
      <c r="H56" t="s">
        <v>82</v>
      </c>
      <c r="I56" t="s">
        <v>10</v>
      </c>
      <c r="K56" s="4">
        <v>44245</v>
      </c>
      <c r="L56" s="2" t="str">
        <f>"11723840150"</f>
        <v>11723840150</v>
      </c>
    </row>
    <row r="57" spans="1:12" x14ac:dyDescent="0.2">
      <c r="A57" s="2">
        <v>2025</v>
      </c>
      <c r="B57" s="2">
        <v>1</v>
      </c>
      <c r="C57" t="s">
        <v>129</v>
      </c>
      <c r="D57" t="s">
        <v>130</v>
      </c>
      <c r="E57" s="2">
        <v>55</v>
      </c>
      <c r="F57" s="4">
        <v>44245</v>
      </c>
      <c r="G57">
        <v>250</v>
      </c>
      <c r="H57" t="s">
        <v>83</v>
      </c>
      <c r="I57" t="s">
        <v>10</v>
      </c>
      <c r="K57" s="4">
        <v>44245</v>
      </c>
      <c r="L57" s="2" t="str">
        <f>""</f>
        <v/>
      </c>
    </row>
    <row r="58" spans="1:12" x14ac:dyDescent="0.2">
      <c r="A58" s="2">
        <v>2025</v>
      </c>
      <c r="B58" s="2">
        <v>1</v>
      </c>
      <c r="C58" t="s">
        <v>129</v>
      </c>
      <c r="D58" t="s">
        <v>130</v>
      </c>
      <c r="E58" s="2">
        <v>56</v>
      </c>
      <c r="F58" s="4">
        <v>44245</v>
      </c>
      <c r="G58" s="1">
        <v>45850</v>
      </c>
      <c r="H58" t="s">
        <v>84</v>
      </c>
      <c r="I58" t="s">
        <v>10</v>
      </c>
      <c r="K58" s="4">
        <v>44245</v>
      </c>
      <c r="L58" s="2" t="str">
        <f>"04531330480"</f>
        <v>04531330480</v>
      </c>
    </row>
    <row r="59" spans="1:12" x14ac:dyDescent="0.2">
      <c r="A59" s="2">
        <v>2025</v>
      </c>
      <c r="B59" s="2">
        <v>1</v>
      </c>
      <c r="C59" t="s">
        <v>129</v>
      </c>
      <c r="D59" t="s">
        <v>130</v>
      </c>
      <c r="E59" s="2">
        <v>57</v>
      </c>
      <c r="F59" s="4">
        <v>44265</v>
      </c>
      <c r="G59" s="1">
        <v>5466.28</v>
      </c>
      <c r="H59" t="s">
        <v>125</v>
      </c>
      <c r="I59" t="s">
        <v>10</v>
      </c>
      <c r="J59" t="s">
        <v>85</v>
      </c>
      <c r="K59" s="4">
        <v>44265</v>
      </c>
      <c r="L59" s="2" t="s">
        <v>125</v>
      </c>
    </row>
    <row r="60" spans="1:12" x14ac:dyDescent="0.2">
      <c r="A60" s="2">
        <v>2025</v>
      </c>
      <c r="B60" s="2">
        <v>1</v>
      </c>
      <c r="C60" t="s">
        <v>129</v>
      </c>
      <c r="D60" t="s">
        <v>132</v>
      </c>
      <c r="E60" s="2">
        <v>58</v>
      </c>
      <c r="F60" s="4">
        <v>44245</v>
      </c>
      <c r="G60" s="1">
        <v>1059.24</v>
      </c>
      <c r="H60" t="s">
        <v>34</v>
      </c>
      <c r="I60" t="s">
        <v>86</v>
      </c>
      <c r="K60" s="4">
        <v>44245</v>
      </c>
      <c r="L60" s="2" t="str">
        <f>""</f>
        <v/>
      </c>
    </row>
    <row r="61" spans="1:12" x14ac:dyDescent="0.2">
      <c r="A61" s="2">
        <v>2025</v>
      </c>
      <c r="B61" s="2">
        <v>1</v>
      </c>
      <c r="C61" t="s">
        <v>129</v>
      </c>
      <c r="D61" t="s">
        <v>132</v>
      </c>
      <c r="E61" s="2">
        <v>59</v>
      </c>
      <c r="F61" s="4">
        <v>44245</v>
      </c>
      <c r="G61" s="1">
        <v>18312.39</v>
      </c>
      <c r="H61" t="s">
        <v>34</v>
      </c>
      <c r="I61" t="s">
        <v>87</v>
      </c>
      <c r="K61" s="4">
        <v>44245</v>
      </c>
      <c r="L61" s="2" t="str">
        <f>""</f>
        <v/>
      </c>
    </row>
    <row r="62" spans="1:12" x14ac:dyDescent="0.2">
      <c r="A62" s="2">
        <v>2025</v>
      </c>
      <c r="B62" s="2">
        <v>1</v>
      </c>
      <c r="C62" t="s">
        <v>129</v>
      </c>
      <c r="D62" t="s">
        <v>130</v>
      </c>
      <c r="E62" s="2">
        <v>60</v>
      </c>
      <c r="F62" s="4">
        <v>44253</v>
      </c>
      <c r="G62" s="1">
        <v>2754.4</v>
      </c>
      <c r="H62" t="s">
        <v>88</v>
      </c>
      <c r="I62" t="s">
        <v>89</v>
      </c>
      <c r="J62" t="s">
        <v>90</v>
      </c>
      <c r="K62" s="4">
        <v>44253</v>
      </c>
      <c r="L62" s="2" t="str">
        <f>"CHE11569494"</f>
        <v>CHE11569494</v>
      </c>
    </row>
    <row r="63" spans="1:12" x14ac:dyDescent="0.2">
      <c r="A63" s="2">
        <v>2025</v>
      </c>
      <c r="B63" s="2">
        <v>1</v>
      </c>
      <c r="C63" t="s">
        <v>129</v>
      </c>
      <c r="D63" t="s">
        <v>130</v>
      </c>
      <c r="E63" s="2">
        <v>61</v>
      </c>
      <c r="F63" s="4">
        <v>44253</v>
      </c>
      <c r="G63">
        <v>160</v>
      </c>
      <c r="H63" t="s">
        <v>91</v>
      </c>
      <c r="I63" t="s">
        <v>92</v>
      </c>
      <c r="K63" s="4">
        <v>44253</v>
      </c>
      <c r="L63" s="2" t="str">
        <f>""</f>
        <v/>
      </c>
    </row>
    <row r="64" spans="1:12" x14ac:dyDescent="0.2">
      <c r="A64" s="2">
        <v>2025</v>
      </c>
      <c r="B64" s="2">
        <v>1</v>
      </c>
      <c r="C64" t="s">
        <v>129</v>
      </c>
      <c r="D64" t="s">
        <v>131</v>
      </c>
      <c r="E64" s="2">
        <v>62</v>
      </c>
      <c r="F64" s="4">
        <v>44261</v>
      </c>
      <c r="G64">
        <v>1</v>
      </c>
      <c r="H64" t="s">
        <v>61</v>
      </c>
      <c r="I64" t="s">
        <v>93</v>
      </c>
      <c r="J64" t="s">
        <v>11</v>
      </c>
      <c r="K64" s="4">
        <v>44261</v>
      </c>
      <c r="L64" s="2" t="str">
        <f>"10537050964"</f>
        <v>10537050964</v>
      </c>
    </row>
    <row r="65" spans="1:12" x14ac:dyDescent="0.2">
      <c r="A65" s="2">
        <v>2025</v>
      </c>
      <c r="B65" s="2">
        <v>1</v>
      </c>
      <c r="C65" t="s">
        <v>129</v>
      </c>
      <c r="D65" t="s">
        <v>130</v>
      </c>
      <c r="E65" s="2">
        <v>63</v>
      </c>
      <c r="F65" s="4">
        <v>44261</v>
      </c>
      <c r="G65">
        <v>23.59</v>
      </c>
      <c r="H65" t="s">
        <v>57</v>
      </c>
      <c r="I65" t="s">
        <v>94</v>
      </c>
      <c r="K65" s="4">
        <v>44261</v>
      </c>
      <c r="L65" s="2" t="str">
        <f>"09771701001"</f>
        <v>09771701001</v>
      </c>
    </row>
    <row r="66" spans="1:12" x14ac:dyDescent="0.2">
      <c r="A66" s="2">
        <v>2025</v>
      </c>
      <c r="B66" s="2">
        <v>1</v>
      </c>
      <c r="C66" t="s">
        <v>129</v>
      </c>
      <c r="D66" t="s">
        <v>130</v>
      </c>
      <c r="E66" s="2">
        <v>64</v>
      </c>
      <c r="F66" s="4">
        <v>44261</v>
      </c>
      <c r="G66">
        <v>153.93</v>
      </c>
      <c r="H66" t="s">
        <v>59</v>
      </c>
      <c r="I66" t="s">
        <v>94</v>
      </c>
      <c r="J66" t="s">
        <v>40</v>
      </c>
      <c r="K66" s="4">
        <v>44261</v>
      </c>
      <c r="L66" s="2" t="str">
        <f>"07516911000"</f>
        <v>07516911000</v>
      </c>
    </row>
    <row r="67" spans="1:12" x14ac:dyDescent="0.2">
      <c r="A67" s="2">
        <v>2025</v>
      </c>
      <c r="B67" s="2">
        <v>1</v>
      </c>
      <c r="C67" t="s">
        <v>129</v>
      </c>
      <c r="D67" t="s">
        <v>130</v>
      </c>
      <c r="E67" s="2">
        <v>65</v>
      </c>
      <c r="F67" s="4">
        <v>44261</v>
      </c>
      <c r="G67">
        <v>25</v>
      </c>
      <c r="H67" t="s">
        <v>125</v>
      </c>
      <c r="I67" t="s">
        <v>95</v>
      </c>
      <c r="J67" t="s">
        <v>70</v>
      </c>
      <c r="K67" s="4">
        <v>44261</v>
      </c>
      <c r="L67" s="2" t="s">
        <v>125</v>
      </c>
    </row>
    <row r="68" spans="1:12" x14ac:dyDescent="0.2">
      <c r="A68" s="2">
        <v>2025</v>
      </c>
      <c r="B68" s="2">
        <v>1</v>
      </c>
      <c r="C68" t="s">
        <v>129</v>
      </c>
      <c r="D68" t="s">
        <v>130</v>
      </c>
      <c r="E68" s="2">
        <v>66</v>
      </c>
      <c r="F68" s="4">
        <v>44261</v>
      </c>
      <c r="G68">
        <v>121.2</v>
      </c>
      <c r="H68" t="s">
        <v>125</v>
      </c>
      <c r="I68" t="s">
        <v>95</v>
      </c>
      <c r="K68" s="4">
        <v>44261</v>
      </c>
      <c r="L68" s="2" t="str">
        <f>""</f>
        <v/>
      </c>
    </row>
    <row r="69" spans="1:12" x14ac:dyDescent="0.2">
      <c r="A69" s="2">
        <v>2025</v>
      </c>
      <c r="B69" s="2">
        <v>1</v>
      </c>
      <c r="C69" t="s">
        <v>129</v>
      </c>
      <c r="D69" t="s">
        <v>130</v>
      </c>
      <c r="E69" s="2">
        <v>67</v>
      </c>
      <c r="F69" s="4">
        <v>44261</v>
      </c>
      <c r="G69">
        <v>158.44999999999999</v>
      </c>
      <c r="H69" t="s">
        <v>125</v>
      </c>
      <c r="I69" t="s">
        <v>95</v>
      </c>
      <c r="K69" s="4">
        <v>44261</v>
      </c>
      <c r="L69" s="2" t="str">
        <f>""</f>
        <v/>
      </c>
    </row>
    <row r="70" spans="1:12" x14ac:dyDescent="0.2">
      <c r="A70" s="2">
        <v>2025</v>
      </c>
      <c r="B70" s="2">
        <v>1</v>
      </c>
      <c r="C70" t="s">
        <v>129</v>
      </c>
      <c r="D70" t="s">
        <v>130</v>
      </c>
      <c r="E70" s="2">
        <v>68</v>
      </c>
      <c r="F70" s="4">
        <v>44261</v>
      </c>
      <c r="G70">
        <v>38.299999999999997</v>
      </c>
      <c r="H70" t="s">
        <v>125</v>
      </c>
      <c r="I70" t="s">
        <v>95</v>
      </c>
      <c r="K70" s="4">
        <v>44261</v>
      </c>
      <c r="L70" s="2" t="str">
        <f>""</f>
        <v/>
      </c>
    </row>
    <row r="71" spans="1:12" x14ac:dyDescent="0.2">
      <c r="A71" s="2">
        <v>2025</v>
      </c>
      <c r="B71" s="2">
        <v>1</v>
      </c>
      <c r="C71" t="s">
        <v>129</v>
      </c>
      <c r="D71" t="s">
        <v>130</v>
      </c>
      <c r="E71" s="2">
        <v>69</v>
      </c>
      <c r="F71" s="4">
        <v>44261</v>
      </c>
      <c r="G71">
        <v>218.3</v>
      </c>
      <c r="H71" t="s">
        <v>125</v>
      </c>
      <c r="I71" t="s">
        <v>95</v>
      </c>
      <c r="K71" s="4">
        <v>44261</v>
      </c>
      <c r="L71" s="2" t="str">
        <f>""</f>
        <v/>
      </c>
    </row>
    <row r="72" spans="1:12" x14ac:dyDescent="0.2">
      <c r="A72" s="2">
        <v>2025</v>
      </c>
      <c r="B72" s="2">
        <v>1</v>
      </c>
      <c r="C72" t="s">
        <v>129</v>
      </c>
      <c r="D72" t="s">
        <v>130</v>
      </c>
      <c r="E72" s="2">
        <v>70</v>
      </c>
      <c r="F72" s="4">
        <v>44261</v>
      </c>
      <c r="G72" s="1">
        <v>1192.5</v>
      </c>
      <c r="H72" t="s">
        <v>125</v>
      </c>
      <c r="I72" t="s">
        <v>95</v>
      </c>
      <c r="K72" s="4">
        <v>44261</v>
      </c>
      <c r="L72" s="2" t="str">
        <f>""</f>
        <v/>
      </c>
    </row>
    <row r="73" spans="1:12" x14ac:dyDescent="0.2">
      <c r="A73" s="2">
        <v>2025</v>
      </c>
      <c r="B73" s="2">
        <v>1</v>
      </c>
      <c r="C73" t="s">
        <v>129</v>
      </c>
      <c r="D73" t="s">
        <v>130</v>
      </c>
      <c r="E73" s="2">
        <v>71</v>
      </c>
      <c r="F73" s="4">
        <v>44261</v>
      </c>
      <c r="G73">
        <v>125.73</v>
      </c>
      <c r="H73" t="s">
        <v>125</v>
      </c>
      <c r="I73" t="s">
        <v>95</v>
      </c>
      <c r="K73" s="4">
        <v>44261</v>
      </c>
      <c r="L73" s="2" t="str">
        <f>""</f>
        <v/>
      </c>
    </row>
    <row r="74" spans="1:12" x14ac:dyDescent="0.2">
      <c r="A74" s="2">
        <v>2025</v>
      </c>
      <c r="B74" s="2">
        <v>1</v>
      </c>
      <c r="C74" t="s">
        <v>129</v>
      </c>
      <c r="D74" t="s">
        <v>130</v>
      </c>
      <c r="E74" s="2">
        <v>72</v>
      </c>
      <c r="F74" s="4">
        <v>44261</v>
      </c>
      <c r="G74">
        <v>72</v>
      </c>
      <c r="H74" t="s">
        <v>125</v>
      </c>
      <c r="I74" t="s">
        <v>95</v>
      </c>
      <c r="K74" s="4">
        <v>44261</v>
      </c>
      <c r="L74" s="2" t="str">
        <f>""</f>
        <v/>
      </c>
    </row>
    <row r="75" spans="1:12" x14ac:dyDescent="0.2">
      <c r="A75" s="2">
        <v>2025</v>
      </c>
      <c r="B75" s="2">
        <v>1</v>
      </c>
      <c r="C75" t="s">
        <v>129</v>
      </c>
      <c r="D75" t="s">
        <v>130</v>
      </c>
      <c r="E75" s="2">
        <v>73</v>
      </c>
      <c r="F75" s="4">
        <v>44261</v>
      </c>
      <c r="G75">
        <v>54.7</v>
      </c>
      <c r="H75" t="s">
        <v>125</v>
      </c>
      <c r="I75" t="s">
        <v>95</v>
      </c>
      <c r="K75" s="4">
        <v>44261</v>
      </c>
      <c r="L75" s="2" t="str">
        <f>""</f>
        <v/>
      </c>
    </row>
    <row r="76" spans="1:12" x14ac:dyDescent="0.2">
      <c r="A76" s="2">
        <v>2025</v>
      </c>
      <c r="B76" s="2">
        <v>1</v>
      </c>
      <c r="C76" t="s">
        <v>129</v>
      </c>
      <c r="D76" t="s">
        <v>130</v>
      </c>
      <c r="E76" s="2">
        <v>74</v>
      </c>
      <c r="F76" s="4">
        <v>44261</v>
      </c>
      <c r="G76">
        <v>86.65</v>
      </c>
      <c r="H76" t="s">
        <v>125</v>
      </c>
      <c r="I76" t="s">
        <v>95</v>
      </c>
      <c r="K76" s="4">
        <v>44261</v>
      </c>
      <c r="L76" s="2" t="str">
        <f>""</f>
        <v/>
      </c>
    </row>
    <row r="77" spans="1:12" x14ac:dyDescent="0.2">
      <c r="A77" s="2">
        <v>2025</v>
      </c>
      <c r="B77" s="2">
        <v>1</v>
      </c>
      <c r="C77" t="s">
        <v>129</v>
      </c>
      <c r="D77" t="s">
        <v>130</v>
      </c>
      <c r="E77" s="2">
        <v>75</v>
      </c>
      <c r="F77" s="4">
        <v>44261</v>
      </c>
      <c r="G77">
        <v>59.02</v>
      </c>
      <c r="H77" t="s">
        <v>125</v>
      </c>
      <c r="I77" t="s">
        <v>95</v>
      </c>
      <c r="K77" s="4">
        <v>44261</v>
      </c>
      <c r="L77" s="2" t="str">
        <f>""</f>
        <v/>
      </c>
    </row>
    <row r="78" spans="1:12" x14ac:dyDescent="0.2">
      <c r="A78" s="2">
        <v>2025</v>
      </c>
      <c r="B78" s="2">
        <v>1</v>
      </c>
      <c r="C78" t="s">
        <v>129</v>
      </c>
      <c r="D78" t="s">
        <v>130</v>
      </c>
      <c r="E78" s="2">
        <v>76</v>
      </c>
      <c r="F78" s="4">
        <v>44261</v>
      </c>
      <c r="G78">
        <v>22.26</v>
      </c>
      <c r="H78" t="s">
        <v>125</v>
      </c>
      <c r="I78" t="s">
        <v>95</v>
      </c>
      <c r="K78" s="4">
        <v>44261</v>
      </c>
      <c r="L78" s="2" t="str">
        <f>""</f>
        <v/>
      </c>
    </row>
    <row r="79" spans="1:12" x14ac:dyDescent="0.2">
      <c r="A79" s="2">
        <v>2025</v>
      </c>
      <c r="B79" s="2">
        <v>1</v>
      </c>
      <c r="C79" t="s">
        <v>129</v>
      </c>
      <c r="D79" t="s">
        <v>130</v>
      </c>
      <c r="E79" s="2">
        <v>77</v>
      </c>
      <c r="F79" s="4">
        <v>44261</v>
      </c>
      <c r="G79">
        <v>402.58</v>
      </c>
      <c r="H79" t="s">
        <v>125</v>
      </c>
      <c r="I79" t="s">
        <v>95</v>
      </c>
      <c r="K79" s="4">
        <v>44261</v>
      </c>
      <c r="L79" s="2" t="str">
        <f>""</f>
        <v/>
      </c>
    </row>
    <row r="80" spans="1:12" x14ac:dyDescent="0.2">
      <c r="A80" s="2">
        <v>2025</v>
      </c>
      <c r="B80" s="2">
        <v>1</v>
      </c>
      <c r="C80" t="s">
        <v>129</v>
      </c>
      <c r="D80" t="s">
        <v>130</v>
      </c>
      <c r="E80" s="2">
        <v>78</v>
      </c>
      <c r="F80" s="4">
        <v>44261</v>
      </c>
      <c r="G80">
        <v>162.25</v>
      </c>
      <c r="H80" t="s">
        <v>125</v>
      </c>
      <c r="I80" t="s">
        <v>95</v>
      </c>
      <c r="K80" s="4">
        <v>44261</v>
      </c>
      <c r="L80" s="2" t="str">
        <f>""</f>
        <v/>
      </c>
    </row>
    <row r="81" spans="1:12" x14ac:dyDescent="0.2">
      <c r="A81" s="2">
        <v>2025</v>
      </c>
      <c r="B81" s="2">
        <v>1</v>
      </c>
      <c r="C81" t="s">
        <v>129</v>
      </c>
      <c r="D81" t="s">
        <v>130</v>
      </c>
      <c r="E81" s="2">
        <v>79</v>
      </c>
      <c r="F81" s="4">
        <v>44261</v>
      </c>
      <c r="G81">
        <v>85.28</v>
      </c>
      <c r="H81" t="s">
        <v>125</v>
      </c>
      <c r="I81" t="s">
        <v>95</v>
      </c>
      <c r="K81" s="4">
        <v>44261</v>
      </c>
      <c r="L81" s="2" t="s">
        <v>125</v>
      </c>
    </row>
    <row r="82" spans="1:12" x14ac:dyDescent="0.2">
      <c r="A82" s="2">
        <v>2025</v>
      </c>
      <c r="B82" s="2">
        <v>1</v>
      </c>
      <c r="C82" t="s">
        <v>129</v>
      </c>
      <c r="D82" t="s">
        <v>130</v>
      </c>
      <c r="E82" s="2">
        <v>80</v>
      </c>
      <c r="F82" s="4">
        <v>44261</v>
      </c>
      <c r="G82">
        <v>249.35</v>
      </c>
      <c r="H82" t="s">
        <v>125</v>
      </c>
      <c r="I82" t="s">
        <v>95</v>
      </c>
      <c r="K82" s="4">
        <v>44261</v>
      </c>
      <c r="L82" s="2" t="s">
        <v>125</v>
      </c>
    </row>
    <row r="83" spans="1:12" x14ac:dyDescent="0.2">
      <c r="A83" s="2">
        <v>2025</v>
      </c>
      <c r="B83" s="2">
        <v>1</v>
      </c>
      <c r="C83" t="s">
        <v>129</v>
      </c>
      <c r="D83" t="s">
        <v>130</v>
      </c>
      <c r="E83" s="2">
        <v>81</v>
      </c>
      <c r="F83" s="4">
        <v>44261</v>
      </c>
      <c r="G83">
        <v>13.9</v>
      </c>
      <c r="H83" t="s">
        <v>125</v>
      </c>
      <c r="I83" t="s">
        <v>95</v>
      </c>
      <c r="K83" s="4">
        <v>44261</v>
      </c>
      <c r="L83" s="2" t="s">
        <v>125</v>
      </c>
    </row>
    <row r="84" spans="1:12" x14ac:dyDescent="0.2">
      <c r="A84" s="2">
        <v>2025</v>
      </c>
      <c r="B84" s="2">
        <v>1</v>
      </c>
      <c r="C84" t="s">
        <v>129</v>
      </c>
      <c r="D84" t="s">
        <v>130</v>
      </c>
      <c r="E84" s="2">
        <v>82</v>
      </c>
      <c r="F84" s="4">
        <v>44261</v>
      </c>
      <c r="G84">
        <v>111.87</v>
      </c>
      <c r="H84" t="s">
        <v>125</v>
      </c>
      <c r="I84" t="s">
        <v>95</v>
      </c>
      <c r="K84" s="4">
        <v>44261</v>
      </c>
      <c r="L84" s="2" t="s">
        <v>125</v>
      </c>
    </row>
    <row r="85" spans="1:12" x14ac:dyDescent="0.2">
      <c r="A85" s="2">
        <v>2024</v>
      </c>
      <c r="B85" s="2">
        <v>1</v>
      </c>
      <c r="C85" t="s">
        <v>129</v>
      </c>
      <c r="D85" t="s">
        <v>132</v>
      </c>
      <c r="E85" s="2">
        <v>83</v>
      </c>
      <c r="F85" s="4">
        <v>44261</v>
      </c>
      <c r="G85" s="1">
        <v>5784.16</v>
      </c>
      <c r="H85" t="s">
        <v>34</v>
      </c>
      <c r="I85" t="s">
        <v>96</v>
      </c>
      <c r="K85" s="4">
        <v>44261</v>
      </c>
      <c r="L85" s="2" t="str">
        <f>""</f>
        <v/>
      </c>
    </row>
    <row r="86" spans="1:12" x14ac:dyDescent="0.2">
      <c r="A86" s="2">
        <v>2025</v>
      </c>
      <c r="B86" s="2">
        <v>1</v>
      </c>
      <c r="C86" t="s">
        <v>129</v>
      </c>
      <c r="D86" t="s">
        <v>130</v>
      </c>
      <c r="E86" s="2">
        <v>84</v>
      </c>
      <c r="F86" s="4">
        <v>44265</v>
      </c>
      <c r="G86">
        <v>19.5</v>
      </c>
      <c r="H86" t="s">
        <v>125</v>
      </c>
      <c r="I86" t="s">
        <v>97</v>
      </c>
      <c r="J86" t="s">
        <v>70</v>
      </c>
      <c r="K86" s="4">
        <v>44265</v>
      </c>
      <c r="L86" s="2" t="s">
        <v>125</v>
      </c>
    </row>
    <row r="87" spans="1:12" x14ac:dyDescent="0.2">
      <c r="A87" s="2">
        <v>2025</v>
      </c>
      <c r="B87" s="2">
        <v>1</v>
      </c>
      <c r="C87" t="s">
        <v>129</v>
      </c>
      <c r="D87" t="s">
        <v>130</v>
      </c>
      <c r="E87" s="2">
        <v>85</v>
      </c>
      <c r="F87" s="4">
        <v>44265</v>
      </c>
      <c r="G87">
        <v>50</v>
      </c>
      <c r="H87" t="s">
        <v>9</v>
      </c>
      <c r="I87" t="s">
        <v>10</v>
      </c>
      <c r="J87" t="s">
        <v>11</v>
      </c>
      <c r="K87" s="4">
        <v>44265</v>
      </c>
      <c r="L87" s="2" t="str">
        <f>"00488410010"</f>
        <v>00488410010</v>
      </c>
    </row>
    <row r="88" spans="1:12" x14ac:dyDescent="0.2">
      <c r="A88" s="2">
        <v>2025</v>
      </c>
      <c r="B88" s="2">
        <v>1</v>
      </c>
      <c r="C88" t="s">
        <v>129</v>
      </c>
      <c r="D88" t="s">
        <v>130</v>
      </c>
      <c r="E88" s="2">
        <v>85</v>
      </c>
      <c r="F88" s="4">
        <v>44265</v>
      </c>
      <c r="G88" s="1">
        <v>1061.08</v>
      </c>
      <c r="H88" t="s">
        <v>9</v>
      </c>
      <c r="I88" t="s">
        <v>10</v>
      </c>
      <c r="J88" t="s">
        <v>11</v>
      </c>
      <c r="K88" s="4">
        <v>44265</v>
      </c>
      <c r="L88" s="2" t="str">
        <f>"00488410010"</f>
        <v>00488410010</v>
      </c>
    </row>
    <row r="89" spans="1:12" x14ac:dyDescent="0.2">
      <c r="A89" s="2">
        <v>2025</v>
      </c>
      <c r="B89" s="2">
        <v>1</v>
      </c>
      <c r="C89" t="s">
        <v>129</v>
      </c>
      <c r="D89" t="s">
        <v>130</v>
      </c>
      <c r="E89" s="2">
        <v>86</v>
      </c>
      <c r="F89" s="4">
        <v>44265</v>
      </c>
      <c r="G89">
        <v>70.040000000000006</v>
      </c>
      <c r="H89" t="s">
        <v>98</v>
      </c>
      <c r="I89" t="s">
        <v>10</v>
      </c>
      <c r="J89" t="s">
        <v>81</v>
      </c>
      <c r="K89" s="4">
        <v>44265</v>
      </c>
      <c r="L89" s="2" t="str">
        <f>"00508260973"</f>
        <v>00508260973</v>
      </c>
    </row>
    <row r="90" spans="1:12" x14ac:dyDescent="0.2">
      <c r="A90" s="2">
        <v>2025</v>
      </c>
      <c r="B90" s="2">
        <v>1</v>
      </c>
      <c r="C90" t="s">
        <v>129</v>
      </c>
      <c r="D90" t="s">
        <v>130</v>
      </c>
      <c r="E90" s="2">
        <v>87</v>
      </c>
      <c r="F90" s="4">
        <v>44265</v>
      </c>
      <c r="G90">
        <v>34</v>
      </c>
      <c r="H90" t="s">
        <v>68</v>
      </c>
      <c r="I90" t="s">
        <v>10</v>
      </c>
      <c r="J90" t="s">
        <v>40</v>
      </c>
      <c r="K90" s="4">
        <v>44265</v>
      </c>
      <c r="L90" s="2" t="str">
        <f>"10191231009"</f>
        <v>10191231009</v>
      </c>
    </row>
    <row r="91" spans="1:12" x14ac:dyDescent="0.2">
      <c r="A91" s="2">
        <v>2025</v>
      </c>
      <c r="B91" s="2">
        <v>1</v>
      </c>
      <c r="C91" t="s">
        <v>129</v>
      </c>
      <c r="D91" t="s">
        <v>130</v>
      </c>
      <c r="E91" s="2">
        <v>88</v>
      </c>
      <c r="F91" s="4">
        <v>44265</v>
      </c>
      <c r="G91">
        <v>322.56</v>
      </c>
      <c r="H91" t="s">
        <v>99</v>
      </c>
      <c r="I91" t="s">
        <v>10</v>
      </c>
      <c r="J91" t="s">
        <v>40</v>
      </c>
      <c r="K91" s="4">
        <v>44265</v>
      </c>
      <c r="L91" s="2" t="str">
        <f>"08639941007"</f>
        <v>08639941007</v>
      </c>
    </row>
    <row r="92" spans="1:12" x14ac:dyDescent="0.2">
      <c r="A92" s="2">
        <v>2025</v>
      </c>
      <c r="B92" s="2">
        <v>1</v>
      </c>
      <c r="C92" t="s">
        <v>129</v>
      </c>
      <c r="D92" t="s">
        <v>130</v>
      </c>
      <c r="E92" s="2">
        <v>89</v>
      </c>
      <c r="F92" s="4">
        <v>44265</v>
      </c>
      <c r="G92">
        <v>331</v>
      </c>
      <c r="H92" t="s">
        <v>82</v>
      </c>
      <c r="I92" t="s">
        <v>10</v>
      </c>
      <c r="K92" s="4">
        <v>44265</v>
      </c>
      <c r="L92" s="2" t="str">
        <f>"11723840150"</f>
        <v>11723840150</v>
      </c>
    </row>
    <row r="93" spans="1:12" x14ac:dyDescent="0.2">
      <c r="A93" s="2">
        <v>2025</v>
      </c>
      <c r="B93" s="2">
        <v>1</v>
      </c>
      <c r="C93" t="s">
        <v>129</v>
      </c>
      <c r="D93" t="s">
        <v>130</v>
      </c>
      <c r="E93" s="2">
        <v>90</v>
      </c>
      <c r="F93" s="4">
        <v>44265</v>
      </c>
      <c r="G93">
        <v>800</v>
      </c>
      <c r="H93" t="s">
        <v>100</v>
      </c>
      <c r="I93" t="s">
        <v>101</v>
      </c>
      <c r="J93" t="s">
        <v>102</v>
      </c>
      <c r="K93" s="4">
        <v>44265</v>
      </c>
      <c r="L93" s="2" t="str">
        <f>""</f>
        <v/>
      </c>
    </row>
    <row r="94" spans="1:12" x14ac:dyDescent="0.2">
      <c r="A94" s="2">
        <v>2025</v>
      </c>
      <c r="B94" s="2">
        <v>1</v>
      </c>
      <c r="C94" t="s">
        <v>129</v>
      </c>
      <c r="D94" t="s">
        <v>130</v>
      </c>
      <c r="E94" s="2">
        <v>91</v>
      </c>
      <c r="F94" s="4">
        <v>44266</v>
      </c>
      <c r="G94">
        <v>416</v>
      </c>
      <c r="H94" t="s">
        <v>24</v>
      </c>
      <c r="I94" t="s">
        <v>103</v>
      </c>
      <c r="J94" t="s">
        <v>26</v>
      </c>
      <c r="K94" s="4">
        <v>44266</v>
      </c>
      <c r="L94" s="2" t="str">
        <f>"06714021000"</f>
        <v>06714021000</v>
      </c>
    </row>
    <row r="95" spans="1:12" x14ac:dyDescent="0.2">
      <c r="A95" s="2">
        <v>2025</v>
      </c>
      <c r="B95" s="2">
        <v>1</v>
      </c>
      <c r="C95" t="s">
        <v>129</v>
      </c>
      <c r="D95" t="s">
        <v>130</v>
      </c>
      <c r="E95" s="2">
        <v>92</v>
      </c>
      <c r="F95" s="4">
        <v>44266</v>
      </c>
      <c r="G95" s="1">
        <v>4500</v>
      </c>
      <c r="H95" t="s">
        <v>104</v>
      </c>
      <c r="I95" t="s">
        <v>103</v>
      </c>
      <c r="K95" s="4">
        <v>44266</v>
      </c>
      <c r="L95" s="2" t="str">
        <f>"01378450520"</f>
        <v>01378450520</v>
      </c>
    </row>
    <row r="96" spans="1:12" x14ac:dyDescent="0.2">
      <c r="A96" s="2">
        <v>2025</v>
      </c>
      <c r="B96" s="2">
        <v>1</v>
      </c>
      <c r="C96" t="s">
        <v>129</v>
      </c>
      <c r="D96" t="s">
        <v>132</v>
      </c>
      <c r="E96" s="2">
        <v>93</v>
      </c>
      <c r="F96" s="4">
        <v>44273</v>
      </c>
      <c r="G96" s="1">
        <v>35697.46</v>
      </c>
      <c r="H96" t="s">
        <v>34</v>
      </c>
      <c r="I96" t="s">
        <v>105</v>
      </c>
      <c r="K96" s="4">
        <v>44273</v>
      </c>
      <c r="L96" s="2" t="str">
        <f>""</f>
        <v/>
      </c>
    </row>
    <row r="97" spans="1:12" x14ac:dyDescent="0.2">
      <c r="A97" s="2">
        <v>2025</v>
      </c>
      <c r="B97" s="2">
        <v>1</v>
      </c>
      <c r="C97" t="s">
        <v>129</v>
      </c>
      <c r="D97" t="s">
        <v>132</v>
      </c>
      <c r="E97" s="2">
        <v>94</v>
      </c>
      <c r="F97" s="4">
        <v>44273</v>
      </c>
      <c r="G97" s="1">
        <v>1022.88</v>
      </c>
      <c r="H97" t="s">
        <v>34</v>
      </c>
      <c r="I97" t="s">
        <v>106</v>
      </c>
      <c r="K97" s="4">
        <v>44273</v>
      </c>
      <c r="L97" s="2" t="str">
        <f>""</f>
        <v/>
      </c>
    </row>
    <row r="98" spans="1:12" x14ac:dyDescent="0.2">
      <c r="A98" s="2">
        <v>2025</v>
      </c>
      <c r="B98" s="2">
        <v>1</v>
      </c>
      <c r="C98" t="s">
        <v>129</v>
      </c>
      <c r="D98" t="s">
        <v>132</v>
      </c>
      <c r="E98" s="2">
        <v>95</v>
      </c>
      <c r="F98" s="4">
        <v>44273</v>
      </c>
      <c r="G98">
        <v>605.97</v>
      </c>
      <c r="H98" t="s">
        <v>34</v>
      </c>
      <c r="I98" t="s">
        <v>107</v>
      </c>
      <c r="K98" s="4">
        <v>44273</v>
      </c>
      <c r="L98" s="2" t="str">
        <f>""</f>
        <v/>
      </c>
    </row>
    <row r="99" spans="1:12" x14ac:dyDescent="0.2">
      <c r="A99" s="2">
        <v>2025</v>
      </c>
      <c r="B99" s="2">
        <v>1</v>
      </c>
      <c r="C99" t="s">
        <v>129</v>
      </c>
      <c r="D99" t="s">
        <v>132</v>
      </c>
      <c r="E99" s="2">
        <v>96</v>
      </c>
      <c r="F99" s="4">
        <v>44273</v>
      </c>
      <c r="G99" s="1">
        <v>2273</v>
      </c>
      <c r="H99" t="s">
        <v>34</v>
      </c>
      <c r="I99" t="s">
        <v>108</v>
      </c>
      <c r="K99" s="4">
        <v>44273</v>
      </c>
      <c r="L99" s="2" t="str">
        <f>""</f>
        <v/>
      </c>
    </row>
    <row r="100" spans="1:12" x14ac:dyDescent="0.2">
      <c r="A100" s="2">
        <v>2025</v>
      </c>
      <c r="B100" s="2">
        <v>1</v>
      </c>
      <c r="C100" t="s">
        <v>129</v>
      </c>
      <c r="D100" t="s">
        <v>132</v>
      </c>
      <c r="E100" s="2">
        <v>97</v>
      </c>
      <c r="F100" s="4">
        <v>44273</v>
      </c>
      <c r="G100" s="1">
        <v>63013.89</v>
      </c>
      <c r="H100" t="s">
        <v>36</v>
      </c>
      <c r="I100" t="s">
        <v>109</v>
      </c>
      <c r="K100" s="4">
        <v>44273</v>
      </c>
      <c r="L100" s="2" t="str">
        <f>""</f>
        <v/>
      </c>
    </row>
    <row r="101" spans="1:12" x14ac:dyDescent="0.2">
      <c r="A101" s="2">
        <v>2025</v>
      </c>
      <c r="B101" s="2">
        <v>1</v>
      </c>
      <c r="C101" t="s">
        <v>129</v>
      </c>
      <c r="D101" t="s">
        <v>131</v>
      </c>
      <c r="E101" s="2">
        <v>98</v>
      </c>
      <c r="F101" s="4">
        <v>44273</v>
      </c>
      <c r="G101">
        <v>23.79</v>
      </c>
      <c r="H101" t="s">
        <v>61</v>
      </c>
      <c r="I101" t="s">
        <v>110</v>
      </c>
      <c r="J101" t="s">
        <v>11</v>
      </c>
      <c r="K101" s="4">
        <v>44273</v>
      </c>
      <c r="L101" s="2" t="str">
        <f>"10537050964"</f>
        <v>10537050964</v>
      </c>
    </row>
    <row r="102" spans="1:12" x14ac:dyDescent="0.2">
      <c r="A102" s="2">
        <v>2025</v>
      </c>
      <c r="B102" s="2">
        <v>1</v>
      </c>
      <c r="C102" t="s">
        <v>129</v>
      </c>
      <c r="E102" s="2">
        <v>99</v>
      </c>
      <c r="F102" s="4">
        <v>44273</v>
      </c>
      <c r="G102">
        <v>336</v>
      </c>
      <c r="H102" t="s">
        <v>48</v>
      </c>
      <c r="I102" t="s">
        <v>111</v>
      </c>
      <c r="J102" t="s">
        <v>40</v>
      </c>
      <c r="K102" s="4">
        <v>44273</v>
      </c>
      <c r="L102" s="2" t="str">
        <f>""</f>
        <v/>
      </c>
    </row>
    <row r="103" spans="1:12" x14ac:dyDescent="0.2">
      <c r="A103" s="2">
        <v>2025</v>
      </c>
      <c r="B103" s="2">
        <v>1</v>
      </c>
      <c r="C103" t="s">
        <v>129</v>
      </c>
      <c r="D103" t="s">
        <v>132</v>
      </c>
      <c r="E103" s="2">
        <v>100</v>
      </c>
      <c r="F103" s="4">
        <v>44273</v>
      </c>
      <c r="G103">
        <v>127.14</v>
      </c>
      <c r="H103" t="s">
        <v>73</v>
      </c>
      <c r="I103" t="s">
        <v>112</v>
      </c>
      <c r="K103" s="4">
        <v>44273</v>
      </c>
      <c r="L103" s="2" t="str">
        <f>""</f>
        <v/>
      </c>
    </row>
    <row r="104" spans="1:12" x14ac:dyDescent="0.2">
      <c r="A104" s="2">
        <v>2025</v>
      </c>
      <c r="B104" s="2">
        <v>1</v>
      </c>
      <c r="C104" t="s">
        <v>129</v>
      </c>
      <c r="D104" t="s">
        <v>132</v>
      </c>
      <c r="E104" s="2">
        <v>101</v>
      </c>
      <c r="F104" s="4">
        <v>44273</v>
      </c>
      <c r="G104">
        <v>807.24</v>
      </c>
      <c r="H104" t="s">
        <v>73</v>
      </c>
      <c r="I104" t="s">
        <v>113</v>
      </c>
      <c r="K104" s="4">
        <v>44273</v>
      </c>
      <c r="L104" s="2" t="str">
        <f>""</f>
        <v/>
      </c>
    </row>
    <row r="105" spans="1:12" x14ac:dyDescent="0.2">
      <c r="A105" s="2">
        <v>2025</v>
      </c>
      <c r="B105" s="2">
        <v>1</v>
      </c>
      <c r="C105" t="s">
        <v>129</v>
      </c>
      <c r="D105" t="s">
        <v>130</v>
      </c>
      <c r="E105" s="2">
        <v>102</v>
      </c>
      <c r="F105" s="4">
        <v>44275</v>
      </c>
      <c r="G105" s="1">
        <v>1892.88</v>
      </c>
      <c r="H105" t="s">
        <v>114</v>
      </c>
      <c r="I105" t="s">
        <v>115</v>
      </c>
      <c r="J105" t="s">
        <v>116</v>
      </c>
      <c r="K105" s="4">
        <v>44275</v>
      </c>
      <c r="L105" s="2" t="str">
        <f>""</f>
        <v/>
      </c>
    </row>
    <row r="106" spans="1:12" x14ac:dyDescent="0.2">
      <c r="A106" s="2">
        <v>2025</v>
      </c>
      <c r="B106" s="2">
        <v>1</v>
      </c>
      <c r="C106" t="s">
        <v>129</v>
      </c>
      <c r="D106" t="s">
        <v>130</v>
      </c>
      <c r="E106" s="2">
        <v>103</v>
      </c>
      <c r="F106" s="4">
        <v>44282</v>
      </c>
      <c r="G106" s="1">
        <v>1340.77</v>
      </c>
      <c r="H106" t="s">
        <v>117</v>
      </c>
      <c r="I106" t="s">
        <v>118</v>
      </c>
      <c r="K106" s="4">
        <v>44282</v>
      </c>
      <c r="L106" s="2" t="str">
        <f>"11435101008"</f>
        <v>11435101008</v>
      </c>
    </row>
    <row r="107" spans="1:12" x14ac:dyDescent="0.2">
      <c r="A107" s="2">
        <v>2025</v>
      </c>
      <c r="B107" s="2">
        <v>1</v>
      </c>
      <c r="C107" t="s">
        <v>129</v>
      </c>
      <c r="D107" t="s">
        <v>130</v>
      </c>
      <c r="E107" s="2">
        <v>104</v>
      </c>
      <c r="F107" s="4">
        <v>44275</v>
      </c>
      <c r="G107" s="1">
        <v>1930.11</v>
      </c>
      <c r="H107" t="s">
        <v>65</v>
      </c>
      <c r="I107" t="s">
        <v>119</v>
      </c>
      <c r="K107" s="4">
        <v>44275</v>
      </c>
      <c r="L107" s="2" t="str">
        <f>"05066690156"</f>
        <v>05066690156</v>
      </c>
    </row>
    <row r="108" spans="1:12" x14ac:dyDescent="0.2">
      <c r="A108" s="2">
        <v>2025</v>
      </c>
      <c r="B108" s="2">
        <v>1</v>
      </c>
      <c r="C108" t="s">
        <v>129</v>
      </c>
      <c r="D108" t="s">
        <v>132</v>
      </c>
      <c r="E108" s="2">
        <v>105</v>
      </c>
      <c r="F108" s="4">
        <v>44275</v>
      </c>
      <c r="G108">
        <v>83.52</v>
      </c>
      <c r="H108" t="s">
        <v>42</v>
      </c>
      <c r="I108" t="s">
        <v>120</v>
      </c>
      <c r="K108" s="4">
        <v>44275</v>
      </c>
      <c r="L108" s="2" t="str">
        <f>"94119000480"</f>
        <v>94119000480</v>
      </c>
    </row>
    <row r="109" spans="1:12" x14ac:dyDescent="0.2">
      <c r="A109" s="2">
        <v>2025</v>
      </c>
      <c r="B109" s="2">
        <v>1</v>
      </c>
      <c r="C109" t="s">
        <v>129</v>
      </c>
      <c r="D109" t="s">
        <v>132</v>
      </c>
      <c r="E109" s="2">
        <v>106</v>
      </c>
      <c r="F109" s="4">
        <v>44275</v>
      </c>
      <c r="G109">
        <v>16.809999999999999</v>
      </c>
      <c r="H109" t="s">
        <v>46</v>
      </c>
      <c r="I109" t="s">
        <v>120</v>
      </c>
      <c r="K109" s="4">
        <v>44275</v>
      </c>
      <c r="L109" s="2" t="str">
        <f>""</f>
        <v/>
      </c>
    </row>
    <row r="110" spans="1:12" x14ac:dyDescent="0.2">
      <c r="A110" s="2">
        <v>2025</v>
      </c>
      <c r="B110" s="2">
        <v>1</v>
      </c>
      <c r="C110" t="s">
        <v>129</v>
      </c>
      <c r="D110" t="s">
        <v>132</v>
      </c>
      <c r="E110" s="2">
        <v>107</v>
      </c>
      <c r="F110" s="4">
        <v>44281</v>
      </c>
      <c r="G110" s="1">
        <v>56071</v>
      </c>
      <c r="H110" t="s">
        <v>44</v>
      </c>
      <c r="I110" t="s">
        <v>120</v>
      </c>
      <c r="K110" s="4">
        <v>44281</v>
      </c>
      <c r="L110" s="2" t="str">
        <f>""</f>
        <v/>
      </c>
    </row>
    <row r="111" spans="1:12" x14ac:dyDescent="0.2">
      <c r="A111" s="2">
        <v>2025</v>
      </c>
      <c r="B111" s="2">
        <v>1</v>
      </c>
      <c r="C111" t="s">
        <v>129</v>
      </c>
      <c r="D111" t="s">
        <v>132</v>
      </c>
      <c r="E111" s="2">
        <v>108</v>
      </c>
      <c r="F111" s="4">
        <v>44281</v>
      </c>
      <c r="G111" s="1">
        <v>5190</v>
      </c>
      <c r="H111" t="s">
        <v>45</v>
      </c>
      <c r="I111" t="s">
        <v>120</v>
      </c>
      <c r="K111" s="4">
        <v>44281</v>
      </c>
      <c r="L111" s="2" t="str">
        <f>""</f>
        <v/>
      </c>
    </row>
    <row r="112" spans="1:12" x14ac:dyDescent="0.2">
      <c r="A112" s="2">
        <v>2025</v>
      </c>
      <c r="B112" s="2">
        <v>1</v>
      </c>
      <c r="C112" t="s">
        <v>129</v>
      </c>
      <c r="D112" t="s">
        <v>130</v>
      </c>
      <c r="E112" s="2">
        <v>109</v>
      </c>
      <c r="F112" s="4">
        <v>44282</v>
      </c>
      <c r="G112">
        <v>97.9</v>
      </c>
      <c r="H112" t="s">
        <v>125</v>
      </c>
      <c r="I112" t="s">
        <v>121</v>
      </c>
      <c r="K112" s="4">
        <v>44282</v>
      </c>
      <c r="L112" s="2" t="str">
        <f>""</f>
        <v/>
      </c>
    </row>
    <row r="113" spans="1:12" x14ac:dyDescent="0.2">
      <c r="A113" s="2">
        <v>2025</v>
      </c>
      <c r="B113" s="2">
        <v>1</v>
      </c>
      <c r="C113" t="s">
        <v>129</v>
      </c>
      <c r="D113" t="s">
        <v>130</v>
      </c>
      <c r="E113" s="2">
        <v>110</v>
      </c>
      <c r="F113" s="4">
        <v>44282</v>
      </c>
      <c r="G113" s="1">
        <v>1815.45</v>
      </c>
      <c r="H113" t="s">
        <v>65</v>
      </c>
      <c r="I113" t="s">
        <v>122</v>
      </c>
      <c r="K113" s="4">
        <v>44282</v>
      </c>
      <c r="L113" s="2" t="str">
        <f>"05066690156"</f>
        <v>05066690156</v>
      </c>
    </row>
    <row r="114" spans="1:12" x14ac:dyDescent="0.2">
      <c r="A114" s="2">
        <v>2025</v>
      </c>
      <c r="B114" s="2">
        <v>1</v>
      </c>
      <c r="C114" t="s">
        <v>129</v>
      </c>
      <c r="E114" s="2">
        <v>111</v>
      </c>
      <c r="F114" s="4">
        <v>44282</v>
      </c>
      <c r="G114">
        <v>336</v>
      </c>
      <c r="H114" t="s">
        <v>48</v>
      </c>
      <c r="I114" t="s">
        <v>123</v>
      </c>
      <c r="J114" t="s">
        <v>40</v>
      </c>
      <c r="K114" s="4">
        <v>44282</v>
      </c>
      <c r="L114" s="2" t="str">
        <f>""</f>
        <v/>
      </c>
    </row>
    <row r="115" spans="1:12" x14ac:dyDescent="0.2">
      <c r="A115" s="2">
        <v>2025</v>
      </c>
      <c r="B115" s="2">
        <v>1</v>
      </c>
      <c r="C115" t="s">
        <v>129</v>
      </c>
      <c r="D115" t="s">
        <v>130</v>
      </c>
      <c r="E115" s="2">
        <v>112</v>
      </c>
      <c r="F115" s="4">
        <v>44282</v>
      </c>
      <c r="G115">
        <v>208.93</v>
      </c>
      <c r="H115" t="s">
        <v>17</v>
      </c>
      <c r="I115" t="s">
        <v>124</v>
      </c>
      <c r="K115" s="4">
        <v>44282</v>
      </c>
      <c r="L115" s="2" t="str">
        <f>"12883420155"</f>
        <v>12883420155</v>
      </c>
    </row>
  </sheetData>
  <pageMargins left="0.75" right="0.75" top="1" bottom="1" header="0.5" footer="0.5"/>
  <pageSetup paperSize="9" scale="45" fitToHeight="2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MA202511101454351640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Cristofori</dc:creator>
  <cp:lastModifiedBy>Simone Cristofori</cp:lastModifiedBy>
  <cp:lastPrinted>2025-11-11T14:16:10Z</cp:lastPrinted>
  <dcterms:created xsi:type="dcterms:W3CDTF">2025-11-10T13:56:32Z</dcterms:created>
  <dcterms:modified xsi:type="dcterms:W3CDTF">2025-11-11T14:16:14Z</dcterms:modified>
</cp:coreProperties>
</file>